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fileSharing readOnlyRecommended="1"/>
  <workbookPr defaultThemeVersion="166925"/>
  <mc:AlternateContent xmlns:mc="http://schemas.openxmlformats.org/markup-compatibility/2006">
    <mc:Choice Requires="x15">
      <x15ac:absPath xmlns:x15ac="http://schemas.microsoft.com/office/spreadsheetml/2010/11/ac" url="https://nasa.sharepoint.com/teams/PACE-PAXplanning/Shared Documents/General/PACE-PAX/validation traceability matrix/"/>
    </mc:Choice>
  </mc:AlternateContent>
  <xr:revisionPtr revIDLastSave="0" documentId="14_{3F04DD5A-5F60-F64E-944A-17E4658BF216}" xr6:coauthVersionLast="47" xr6:coauthVersionMax="47" xr10:uidLastSave="{00000000-0000-0000-0000-000000000000}"/>
  <bookViews>
    <workbookView xWindow="-36500" yWindow="1280" windowWidth="34480" windowHeight="20220" xr2:uid="{2506F797-823A-904E-9828-D29E90E59D2A}"/>
  </bookViews>
  <sheets>
    <sheet name="README" sheetId="2" r:id="rId1"/>
    <sheet name="Importance weights" sheetId="4" r:id="rId2"/>
    <sheet name="Full VTM Desired" sheetId="1" r:id="rId3"/>
    <sheet name="Full VTM  PACEPAX" sheetId="20" r:id="rId4"/>
    <sheet name="PACE-PAX assessment" sheetId="19" r:id="rId5"/>
    <sheet name="ACEPOL assessment" sheetId="17" r:id="rId6"/>
    <sheet name="Planning score tables" sheetId="3" r:id="rId7"/>
  </sheets>
  <definedNames>
    <definedName name="_xlnm.Print_Area" localSheetId="3">'Full VTM  PACEPAX'!$A$2:$P$301</definedName>
    <definedName name="_xlnm.Print_Area" localSheetId="2">'Full VTM Desired'!$A$2:$P$301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4" i="17" l="1"/>
  <c r="R14" i="17"/>
  <c r="P14" i="17"/>
  <c r="N14" i="17"/>
  <c r="L14" i="17"/>
  <c r="J14" i="17"/>
  <c r="H14" i="17"/>
  <c r="F14" i="17"/>
  <c r="I9" i="19"/>
  <c r="I14" i="19"/>
  <c r="G14" i="19"/>
  <c r="D391" i="20"/>
  <c r="D369" i="20"/>
  <c r="D347" i="20"/>
  <c r="D325" i="20"/>
  <c r="D312" i="20"/>
  <c r="D293" i="20"/>
  <c r="D273" i="20"/>
  <c r="D262" i="20"/>
  <c r="D249" i="20"/>
  <c r="D236" i="20"/>
  <c r="D223" i="20"/>
  <c r="D208" i="20"/>
  <c r="D196" i="20"/>
  <c r="D183" i="20"/>
  <c r="D177" i="20"/>
  <c r="D173" i="20"/>
  <c r="D168" i="20"/>
  <c r="D163" i="20"/>
  <c r="D139" i="20"/>
  <c r="D130" i="20"/>
  <c r="D122" i="20"/>
  <c r="D110" i="20"/>
  <c r="D98" i="20"/>
  <c r="D90" i="20"/>
  <c r="D54" i="20"/>
  <c r="D42" i="20"/>
  <c r="D19" i="20"/>
  <c r="D11" i="20"/>
  <c r="D4" i="20"/>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4" i="19"/>
  <c r="D139" i="1"/>
  <c r="E12" i="4"/>
  <c r="D163" i="1"/>
  <c r="D168" i="1"/>
  <c r="D173" i="1"/>
  <c r="D177" i="1"/>
  <c r="D183" i="1"/>
  <c r="T9" i="17"/>
  <c r="P9" i="17"/>
  <c r="N9" i="17"/>
  <c r="L9" i="17"/>
  <c r="D33" i="4"/>
  <c r="D32" i="17"/>
  <c r="T32" i="17" s="1"/>
  <c r="D391" i="1"/>
  <c r="D9" i="17"/>
  <c r="H9" i="17" s="1"/>
  <c r="E22" i="4"/>
  <c r="J9" i="17" l="1"/>
  <c r="R9" i="17"/>
  <c r="F9" i="17"/>
  <c r="H32" i="17"/>
  <c r="L32" i="17"/>
  <c r="N32" i="17"/>
  <c r="J32" i="17"/>
  <c r="P32" i="17"/>
  <c r="F32" i="17"/>
  <c r="R32" i="17"/>
  <c r="G32" i="19"/>
  <c r="I32" i="19"/>
  <c r="D90" i="1"/>
  <c r="E4" i="4"/>
  <c r="I8" i="19" l="1"/>
  <c r="G8" i="19"/>
  <c r="D31" i="17"/>
  <c r="L31" i="17" s="1"/>
  <c r="D30" i="17"/>
  <c r="J30" i="17" s="1"/>
  <c r="D29" i="17"/>
  <c r="N29" i="17" s="1"/>
  <c r="D28" i="17"/>
  <c r="L28" i="17" s="1"/>
  <c r="D27" i="17"/>
  <c r="L27" i="17" s="1"/>
  <c r="D26" i="17"/>
  <c r="J26" i="17" s="1"/>
  <c r="D25" i="17"/>
  <c r="N25" i="17" s="1"/>
  <c r="D24" i="17"/>
  <c r="L24" i="17" s="1"/>
  <c r="D23" i="17"/>
  <c r="L23" i="17" s="1"/>
  <c r="D22" i="17"/>
  <c r="J22" i="17" s="1"/>
  <c r="D21" i="17"/>
  <c r="N21" i="17" s="1"/>
  <c r="D20" i="17"/>
  <c r="L20" i="17" s="1"/>
  <c r="D19" i="17"/>
  <c r="L19" i="17" s="1"/>
  <c r="D18" i="17"/>
  <c r="J18" i="17" s="1"/>
  <c r="D17" i="17"/>
  <c r="N17" i="17" s="1"/>
  <c r="D16" i="17"/>
  <c r="L16" i="17" s="1"/>
  <c r="D15" i="17"/>
  <c r="L15" i="17" s="1"/>
  <c r="D13" i="17"/>
  <c r="J13" i="17" s="1"/>
  <c r="D12" i="17"/>
  <c r="N12" i="17" s="1"/>
  <c r="D11" i="17"/>
  <c r="L11" i="17" s="1"/>
  <c r="D10" i="17"/>
  <c r="L10" i="17" s="1"/>
  <c r="D8" i="17"/>
  <c r="J8" i="17" s="1"/>
  <c r="D7" i="17"/>
  <c r="N7" i="17" s="1"/>
  <c r="D6" i="17"/>
  <c r="L6" i="17" s="1"/>
  <c r="D5" i="17"/>
  <c r="L5" i="17" s="1"/>
  <c r="D4" i="17"/>
  <c r="D369" i="1"/>
  <c r="D347" i="1"/>
  <c r="D325" i="1"/>
  <c r="D293" i="1"/>
  <c r="D312" i="1"/>
  <c r="R28" i="17" l="1"/>
  <c r="T28" i="17"/>
  <c r="D34" i="19"/>
  <c r="J4" i="17"/>
  <c r="D34" i="17"/>
  <c r="T25" i="17"/>
  <c r="I15" i="19"/>
  <c r="G28" i="19"/>
  <c r="G31" i="19"/>
  <c r="G16" i="19"/>
  <c r="I22" i="19"/>
  <c r="I13" i="19"/>
  <c r="I27" i="19"/>
  <c r="I19" i="19"/>
  <c r="G10" i="19"/>
  <c r="I23" i="19"/>
  <c r="I26" i="19"/>
  <c r="I5" i="19"/>
  <c r="G30" i="19"/>
  <c r="P29" i="17"/>
  <c r="P11" i="17"/>
  <c r="H11" i="17"/>
  <c r="J11" i="17"/>
  <c r="N11" i="17"/>
  <c r="T11" i="17"/>
  <c r="R23" i="17"/>
  <c r="N23" i="17"/>
  <c r="T10" i="17"/>
  <c r="F23" i="17"/>
  <c r="T23" i="17"/>
  <c r="P16" i="17"/>
  <c r="F11" i="17"/>
  <c r="T4" i="17"/>
  <c r="P24" i="17"/>
  <c r="R5" i="17"/>
  <c r="J28" i="17"/>
  <c r="R21" i="17"/>
  <c r="T5" i="17"/>
  <c r="N5" i="17"/>
  <c r="R4" i="17"/>
  <c r="T19" i="17"/>
  <c r="H21" i="17"/>
  <c r="F5" i="17"/>
  <c r="P17" i="17"/>
  <c r="N6" i="17"/>
  <c r="R11" i="17"/>
  <c r="J6" i="17"/>
  <c r="R25" i="17"/>
  <c r="P6" i="17"/>
  <c r="J21" i="17"/>
  <c r="H16" i="17"/>
  <c r="P21" i="17"/>
  <c r="N28" i="17"/>
  <c r="R16" i="17"/>
  <c r="I4" i="19"/>
  <c r="J16" i="17"/>
  <c r="N16" i="17"/>
  <c r="J29" i="17"/>
  <c r="R10" i="17"/>
  <c r="T15" i="17"/>
  <c r="R15" i="17"/>
  <c r="H20" i="17"/>
  <c r="J20" i="17"/>
  <c r="F24" i="17"/>
  <c r="T24" i="17"/>
  <c r="T8" i="17"/>
  <c r="L30" i="17"/>
  <c r="F20" i="17"/>
  <c r="R27" i="17"/>
  <c r="T27" i="17"/>
  <c r="F27" i="17"/>
  <c r="R26" i="17"/>
  <c r="N27" i="17"/>
  <c r="H7" i="17"/>
  <c r="N20" i="17"/>
  <c r="H24" i="17"/>
  <c r="R24" i="17"/>
  <c r="R8" i="17"/>
  <c r="T7" i="17"/>
  <c r="J7" i="17"/>
  <c r="H17" i="17"/>
  <c r="P20" i="17"/>
  <c r="J24" i="17"/>
  <c r="F28" i="17"/>
  <c r="F31" i="17"/>
  <c r="R7" i="17"/>
  <c r="T22" i="17"/>
  <c r="T6" i="17"/>
  <c r="P7" i="17"/>
  <c r="J17" i="17"/>
  <c r="N24" i="17"/>
  <c r="H28" i="17"/>
  <c r="N31" i="17"/>
  <c r="R22" i="17"/>
  <c r="R6" i="17"/>
  <c r="T21" i="17"/>
  <c r="G15" i="19"/>
  <c r="T20" i="17"/>
  <c r="F15" i="17"/>
  <c r="R20" i="17"/>
  <c r="F10" i="17"/>
  <c r="N15" i="17"/>
  <c r="H25" i="17"/>
  <c r="P28" i="17"/>
  <c r="R31" i="17"/>
  <c r="R19" i="17"/>
  <c r="T31" i="17"/>
  <c r="T18" i="17"/>
  <c r="G5" i="19"/>
  <c r="F6" i="17"/>
  <c r="N10" i="17"/>
  <c r="F19" i="17"/>
  <c r="J25" i="17"/>
  <c r="R30" i="17"/>
  <c r="R18" i="17"/>
  <c r="T30" i="17"/>
  <c r="T17" i="17"/>
  <c r="H6" i="17"/>
  <c r="F16" i="17"/>
  <c r="N19" i="17"/>
  <c r="P25" i="17"/>
  <c r="H29" i="17"/>
  <c r="R29" i="17"/>
  <c r="R17" i="17"/>
  <c r="T29" i="17"/>
  <c r="T16" i="17"/>
  <c r="I31" i="19"/>
  <c r="G26" i="19"/>
  <c r="T26" i="17"/>
  <c r="G19" i="19"/>
  <c r="I30" i="19"/>
  <c r="I18" i="19"/>
  <c r="I10" i="19"/>
  <c r="R13" i="17"/>
  <c r="T13" i="17"/>
  <c r="J12" i="17"/>
  <c r="P12" i="17"/>
  <c r="T12" i="17"/>
  <c r="H12" i="17"/>
  <c r="R12" i="17"/>
  <c r="G23" i="19"/>
  <c r="G27" i="19"/>
  <c r="G20" i="19"/>
  <c r="G24" i="19"/>
  <c r="G11" i="19"/>
  <c r="I6" i="19"/>
  <c r="G7" i="19"/>
  <c r="I11" i="19"/>
  <c r="G12" i="19"/>
  <c r="I16" i="19"/>
  <c r="G17" i="19"/>
  <c r="I20" i="19"/>
  <c r="G21" i="19"/>
  <c r="I24" i="19"/>
  <c r="G25" i="19"/>
  <c r="I28" i="19"/>
  <c r="G29" i="19"/>
  <c r="G6" i="19"/>
  <c r="G4" i="19"/>
  <c r="I7" i="19"/>
  <c r="G9" i="19"/>
  <c r="I12" i="19"/>
  <c r="G13" i="19"/>
  <c r="I17" i="19"/>
  <c r="G18" i="19"/>
  <c r="I21" i="19"/>
  <c r="G22" i="19"/>
  <c r="I25" i="19"/>
  <c r="I29" i="19"/>
  <c r="L8" i="17"/>
  <c r="L13" i="17"/>
  <c r="L22" i="17"/>
  <c r="F4" i="17"/>
  <c r="N4" i="17"/>
  <c r="H5" i="17"/>
  <c r="P5" i="17"/>
  <c r="L7" i="17"/>
  <c r="F8" i="17"/>
  <c r="N8" i="17"/>
  <c r="H10" i="17"/>
  <c r="P10" i="17"/>
  <c r="L12" i="17"/>
  <c r="F13" i="17"/>
  <c r="N13" i="17"/>
  <c r="H15" i="17"/>
  <c r="P15" i="17"/>
  <c r="L17" i="17"/>
  <c r="F18" i="17"/>
  <c r="N18" i="17"/>
  <c r="H19" i="17"/>
  <c r="P19" i="17"/>
  <c r="L21" i="17"/>
  <c r="F22" i="17"/>
  <c r="N22" i="17"/>
  <c r="H23" i="17"/>
  <c r="P23" i="17"/>
  <c r="L25" i="17"/>
  <c r="F26" i="17"/>
  <c r="N26" i="17"/>
  <c r="H27" i="17"/>
  <c r="P27" i="17"/>
  <c r="L29" i="17"/>
  <c r="F30" i="17"/>
  <c r="N30" i="17"/>
  <c r="H31" i="17"/>
  <c r="P31" i="17"/>
  <c r="L4" i="17"/>
  <c r="L18" i="17"/>
  <c r="L26" i="17"/>
  <c r="H4" i="17"/>
  <c r="P4" i="17"/>
  <c r="J5" i="17"/>
  <c r="F7" i="17"/>
  <c r="H8" i="17"/>
  <c r="P8" i="17"/>
  <c r="J10" i="17"/>
  <c r="F12" i="17"/>
  <c r="H13" i="17"/>
  <c r="P13" i="17"/>
  <c r="J15" i="17"/>
  <c r="F17" i="17"/>
  <c r="H18" i="17"/>
  <c r="P18" i="17"/>
  <c r="J19" i="17"/>
  <c r="F21" i="17"/>
  <c r="H22" i="17"/>
  <c r="P22" i="17"/>
  <c r="J23" i="17"/>
  <c r="F25" i="17"/>
  <c r="H26" i="17"/>
  <c r="P26" i="17"/>
  <c r="J27" i="17"/>
  <c r="F29" i="17"/>
  <c r="H30" i="17"/>
  <c r="P30" i="17"/>
  <c r="J31" i="17"/>
  <c r="H5" i="3"/>
  <c r="H6" i="3"/>
  <c r="H7" i="3"/>
  <c r="H8" i="3"/>
  <c r="H13" i="3"/>
  <c r="H14" i="3"/>
  <c r="H15" i="3"/>
  <c r="H16" i="3"/>
  <c r="H21" i="3"/>
  <c r="H22" i="3"/>
  <c r="H23" i="3"/>
  <c r="H24" i="3"/>
  <c r="P34" i="17" l="1"/>
  <c r="T34" i="17"/>
  <c r="T35" i="17" s="1"/>
  <c r="H34" i="17"/>
  <c r="H35" i="17" s="1"/>
  <c r="N34" i="17"/>
  <c r="N35" i="17" s="1"/>
  <c r="F34" i="17"/>
  <c r="F35" i="17" s="1"/>
  <c r="I34" i="19"/>
  <c r="I35" i="19" s="1"/>
  <c r="G34" i="19"/>
  <c r="G35" i="19" s="1"/>
  <c r="L34" i="17"/>
  <c r="L35" i="17" s="1"/>
  <c r="R34" i="17"/>
  <c r="R35" i="17" s="1"/>
  <c r="J34" i="17"/>
  <c r="J35" i="17" s="1"/>
  <c r="P35" i="17"/>
  <c r="D208" i="1"/>
  <c r="E15" i="4"/>
  <c r="D273" i="1"/>
  <c r="D262" i="1"/>
  <c r="D249" i="1"/>
  <c r="D236" i="1"/>
  <c r="D223" i="1"/>
  <c r="D196" i="1"/>
  <c r="E19" i="4"/>
  <c r="D130" i="1"/>
  <c r="D122" i="1"/>
  <c r="D110" i="1"/>
  <c r="D98" i="1"/>
  <c r="E10" i="4"/>
  <c r="D54" i="1"/>
  <c r="D42" i="1"/>
  <c r="D19" i="1"/>
  <c r="D11" i="1"/>
  <c r="D4" i="1"/>
  <c r="B25" i="3"/>
  <c r="C22" i="3" s="1"/>
  <c r="G22" i="3" s="1"/>
  <c r="I24" i="3"/>
  <c r="I23" i="3"/>
  <c r="I22" i="3"/>
  <c r="I21" i="3"/>
  <c r="I14" i="3"/>
  <c r="I15" i="3"/>
  <c r="I16" i="3"/>
  <c r="I13" i="3"/>
  <c r="I6" i="3"/>
  <c r="I7" i="3"/>
  <c r="I8" i="3"/>
  <c r="I5" i="3"/>
  <c r="B17" i="3"/>
  <c r="C16" i="3" s="1"/>
  <c r="G16" i="3" s="1"/>
  <c r="B9" i="3"/>
  <c r="C8" i="3" s="1"/>
  <c r="G8" i="3" s="1"/>
  <c r="R36" i="17" l="1"/>
  <c r="T36" i="17"/>
  <c r="I36" i="19"/>
  <c r="J36" i="17"/>
  <c r="N36" i="17"/>
  <c r="H36" i="17"/>
  <c r="P36" i="17"/>
  <c r="L36" i="17"/>
  <c r="V8" i="3"/>
  <c r="R8" i="3"/>
  <c r="N8" i="3"/>
  <c r="I9" i="3"/>
  <c r="J9" i="3" s="1"/>
  <c r="I17" i="3"/>
  <c r="J17" i="3" s="1"/>
  <c r="C14" i="3"/>
  <c r="G14" i="3" s="1"/>
  <c r="C23" i="3"/>
  <c r="G23" i="3" s="1"/>
  <c r="C21" i="3"/>
  <c r="G21" i="3" s="1"/>
  <c r="C24" i="3"/>
  <c r="G24" i="3" s="1"/>
  <c r="C13" i="3"/>
  <c r="G13" i="3" s="1"/>
  <c r="C15" i="3"/>
  <c r="G15" i="3" s="1"/>
  <c r="I25" i="3"/>
  <c r="J25" i="3" s="1"/>
  <c r="C5" i="3"/>
  <c r="G5" i="3" s="1"/>
  <c r="C6" i="3"/>
  <c r="G6" i="3" s="1"/>
  <c r="C7" i="3"/>
  <c r="G7" i="3" s="1"/>
  <c r="N10" i="3" l="1"/>
  <c r="N11" i="3" s="1"/>
  <c r="R5" i="3"/>
  <c r="N5" i="3"/>
  <c r="V5" i="3"/>
  <c r="R10" i="3"/>
  <c r="R11" i="3" s="1"/>
  <c r="R7" i="3"/>
  <c r="N7" i="3"/>
  <c r="V7" i="3"/>
  <c r="R6" i="3"/>
  <c r="N6" i="3"/>
  <c r="V6" i="3"/>
</calcChain>
</file>

<file path=xl/sharedStrings.xml><?xml version="1.0" encoding="utf-8"?>
<sst xmlns="http://schemas.openxmlformats.org/spreadsheetml/2006/main" count="6336" uniqueCount="346">
  <si>
    <t>This document is to be a guide for the planning of a PACE relevant post launch field campaign. It contains material to be used in the creation of the field campaign plan, and as such will not go into the white paper supporting this plan. Exceptions are the Validation Traceability Matrix (VTM), and some sub elements as tables within the white paper.</t>
  </si>
  <si>
    <t>Worksheets in this document:</t>
  </si>
  <si>
    <t>Name</t>
  </si>
  <si>
    <t>Contents</t>
  </si>
  <si>
    <t>README</t>
  </si>
  <si>
    <t>this page</t>
  </si>
  <si>
    <t>Importance weights</t>
  </si>
  <si>
    <t>Weights as assigned in the VTM. This is a condensed version of the VTM, which reads values from here</t>
  </si>
  <si>
    <t>Assessment of the ACEPOL field campaign</t>
  </si>
  <si>
    <t>white paper sharepoint location:</t>
  </si>
  <si>
    <t>https://nasa.sharepoint.com/:w:/t/PACEscience224/EZLMXQ5U1xtHmfgSMYlPG-ABGJu9qNvMNBCZ9cFV6jFtBA?e=fltCil</t>
  </si>
  <si>
    <t>Planning score table</t>
  </si>
  <si>
    <t>Source of tables used to demonstrate planning score usage in the white paper</t>
  </si>
  <si>
    <t>Aircraft category definition</t>
  </si>
  <si>
    <t>Type A</t>
  </si>
  <si>
    <t>High altitude, sufficient to overfly aerosols and clouds, e.g. ER-2, WB-57</t>
  </si>
  <si>
    <t>Type B</t>
  </si>
  <si>
    <t>Type C</t>
  </si>
  <si>
    <t>Small payload low to mid-altitude aircraft, e.g. B-200, Twin Otter</t>
  </si>
  <si>
    <t>Instrument type definition</t>
  </si>
  <si>
    <t>Proxy</t>
  </si>
  <si>
    <t xml:space="preserve">Proxy validation is the use of airborne remote sensing instruments similar to those on PACE, and possibly utilizing the same retrieval algorithms. </t>
  </si>
  <si>
    <t>Remote</t>
  </si>
  <si>
    <t xml:space="preserve">Remotely sensed validation uses retrievals of validation parameters from instruments dissimilar to those on PACE. </t>
  </si>
  <si>
    <t>Direct</t>
  </si>
  <si>
    <r>
      <t xml:space="preserve">Direct validation is the use of </t>
    </r>
    <r>
      <rPr>
        <i/>
        <sz val="12"/>
        <color theme="1"/>
        <rFont val="Calibri"/>
        <family val="2"/>
        <scheme val="minor"/>
      </rPr>
      <t>In situ</t>
    </r>
    <r>
      <rPr>
        <sz val="12"/>
        <color theme="1"/>
        <rFont val="Calibri"/>
        <family val="2"/>
        <scheme val="minor"/>
      </rPr>
      <t xml:space="preserve"> sampling of atmospheric,  ground or ocean properties.</t>
    </r>
  </si>
  <si>
    <t>Validation objectives</t>
  </si>
  <si>
    <t>Measurement objectives</t>
  </si>
  <si>
    <t>Instruments</t>
  </si>
  <si>
    <t>Instrument requirements</t>
  </si>
  <si>
    <t>Mission requirements</t>
  </si>
  <si>
    <t>Importance, w</t>
  </si>
  <si>
    <t>Type</t>
  </si>
  <si>
    <t>Surface</t>
  </si>
  <si>
    <t>Aerosol</t>
  </si>
  <si>
    <t>Cloud</t>
  </si>
  <si>
    <t>Other inst.</t>
  </si>
  <si>
    <t>Satellite</t>
  </si>
  <si>
    <t>Platform</t>
  </si>
  <si>
    <t>Observation time, h</t>
  </si>
  <si>
    <t>other</t>
  </si>
  <si>
    <t>1. Validate new retrieval parameters</t>
  </si>
  <si>
    <t>Surface reflectance, UV-SWIR</t>
  </si>
  <si>
    <t>Ground truth</t>
  </si>
  <si>
    <t>Ground team, handheld spectrometer, sun photometers</t>
  </si>
  <si>
    <t>Uniform dry lakebed</t>
  </si>
  <si>
    <t>Low optical depth</t>
  </si>
  <si>
    <t>None present</t>
  </si>
  <si>
    <t>…</t>
  </si>
  <si>
    <t>PACE underflight</t>
  </si>
  <si>
    <t>Airborne UV-SWIR radiometer</t>
  </si>
  <si>
    <t>Aircraft: A, B, or C</t>
  </si>
  <si>
    <t>None present. If Aircraft B or C, needs ability to determine above aircraft clouds</t>
  </si>
  <si>
    <t>PACE OCI proxy</t>
  </si>
  <si>
    <t>coordinated with ground truth</t>
  </si>
  <si>
    <t>BRDF/albedo parameters</t>
  </si>
  <si>
    <t>Airborne multi angle polarimeter</t>
  </si>
  <si>
    <t>heading close to solar principal plane</t>
  </si>
  <si>
    <t>PACE HARP2 proxy</t>
  </si>
  <si>
    <t>Similar observation geometry as PACE</t>
  </si>
  <si>
    <t>PACE SPEXone proxy</t>
  </si>
  <si>
    <t>Aircraft: A or B</t>
  </si>
  <si>
    <t>Ocean, both coastal and deep</t>
  </si>
  <si>
    <t>Variable properties</t>
  </si>
  <si>
    <t>Above water radiometer or in water radiometer</t>
  </si>
  <si>
    <t>Ship, platform or buoy</t>
  </si>
  <si>
    <t xml:space="preserve">None present </t>
  </si>
  <si>
    <t>Ocean surface roughness</t>
  </si>
  <si>
    <t>Surface wind buoy</t>
  </si>
  <si>
    <t>Buoy</t>
  </si>
  <si>
    <t>Ocean surface refractive index</t>
  </si>
  <si>
    <t>Ground based sun photometer</t>
  </si>
  <si>
    <t>Ocean platform</t>
  </si>
  <si>
    <t>High spectral resolution lidar</t>
  </si>
  <si>
    <t>None present.</t>
  </si>
  <si>
    <t>Multi-angle sky radiometer</t>
  </si>
  <si>
    <t xml:space="preserve">Ocean </t>
  </si>
  <si>
    <t>Retrievals possible only for large AOD</t>
  </si>
  <si>
    <t>Aircraft in-situ sampling</t>
  </si>
  <si>
    <t>Aircraft: B or C</t>
  </si>
  <si>
    <t>At various altitudes, possibly in coordination with lidar</t>
  </si>
  <si>
    <t>Aerosol layer height</t>
  </si>
  <si>
    <t>Above water radiometer</t>
  </si>
  <si>
    <t>Ship or platform</t>
  </si>
  <si>
    <t>Land, various reflectances</t>
  </si>
  <si>
    <t>Land, various reflectances. Variability coarser than spatial resolution</t>
  </si>
  <si>
    <t>Cloud detection, top height</t>
  </si>
  <si>
    <t>None present above cloud</t>
  </si>
  <si>
    <t>Full cover, variable properties</t>
  </si>
  <si>
    <t>above potential cirrus, heading close to solar principal plane</t>
  </si>
  <si>
    <t>Cloud physical thickness</t>
  </si>
  <si>
    <t>Cloud phase</t>
  </si>
  <si>
    <t>above potential cirrus</t>
  </si>
  <si>
    <t>Full cover, variable properties, minimal 3D structure</t>
  </si>
  <si>
    <t>Liquid cloud optical depth</t>
  </si>
  <si>
    <t>Liquid droplet size distribution</t>
  </si>
  <si>
    <t>Cloud probe</t>
  </si>
  <si>
    <t>Various altitudes, but focus on cloud top</t>
  </si>
  <si>
    <t>Coordinated with cloud probes</t>
  </si>
  <si>
    <t>Liquid water path</t>
  </si>
  <si>
    <t>Ice cloud optical depth</t>
  </si>
  <si>
    <t>None present. If Aircraft B, needs ability to determine above aircraft clouds</t>
  </si>
  <si>
    <t>Fixed platform</t>
  </si>
  <si>
    <t>Fixed location</t>
  </si>
  <si>
    <t>Prefer spatially homogeneous</t>
  </si>
  <si>
    <t>PACE underflight in SPEXone swath</t>
  </si>
  <si>
    <t>Bright, uniform land surface (such as a dry playa)</t>
  </si>
  <si>
    <t>PACE overflight, proxy overflight</t>
  </si>
  <si>
    <t>note: this means proxy instruments overfly reference scenes to validate their observations, which are subsequently compared to PACE for any comparable scenes</t>
  </si>
  <si>
    <t>Aircraft: A, B or C</t>
  </si>
  <si>
    <t>PACE overflight</t>
  </si>
  <si>
    <t>Sun glint over ocean</t>
  </si>
  <si>
    <t>Wind speed buoy</t>
  </si>
  <si>
    <t>Ocean, wind speeds less than 8m/s</t>
  </si>
  <si>
    <t>Similar observation geometry as PACE, and sufficient to see glint</t>
  </si>
  <si>
    <t>Uniform marine stratocumulus cloud deck</t>
  </si>
  <si>
    <t>Marine stratocumulus cloud deck</t>
  </si>
  <si>
    <t>Ocean, vicarious calibration site</t>
  </si>
  <si>
    <t>Above water radiometry and/or in-water radiometry</t>
  </si>
  <si>
    <t>Range of solar zenith angle and relative azimuth angles encountered by PACE</t>
  </si>
  <si>
    <t>Range of scattering angles encountered by PACE</t>
  </si>
  <si>
    <t>High aerosol load</t>
  </si>
  <si>
    <t>Fixed/ocean platform</t>
  </si>
  <si>
    <t>Multiple aerosol layers</t>
  </si>
  <si>
    <t>Aircraft: A</t>
  </si>
  <si>
    <t>Thin cirrus under aircraft</t>
  </si>
  <si>
    <t>Variable properties, above cloud</t>
  </si>
  <si>
    <t>Liquid phase cloud under aerosols</t>
  </si>
  <si>
    <t>Variable properties, complex 3D structure</t>
  </si>
  <si>
    <t>This sheet is intended to make it easier to visualize the weighting of different measurement objectives. VTM and assessment fields link to this.</t>
  </si>
  <si>
    <t>1. Validate new retrieval properties</t>
  </si>
  <si>
    <r>
      <t xml:space="preserve">Measurement completeness, </t>
    </r>
    <r>
      <rPr>
        <b/>
        <i/>
        <sz val="12"/>
        <color theme="1"/>
        <rFont val="Calibri"/>
        <family val="2"/>
        <scheme val="minor"/>
      </rPr>
      <t>c</t>
    </r>
  </si>
  <si>
    <t>Add OCI proxy</t>
  </si>
  <si>
    <t>Add better ground characterization</t>
  </si>
  <si>
    <t>Add more moderate/high aerosol scenes</t>
  </si>
  <si>
    <t>Add more liquid cloud scenes</t>
  </si>
  <si>
    <t>Remove high spectral resolution lidar</t>
  </si>
  <si>
    <t>w x c</t>
  </si>
  <si>
    <t>total:</t>
  </si>
  <si>
    <t>V_I:</t>
  </si>
  <si>
    <t>Adds:</t>
  </si>
  <si>
    <t>B</t>
  </si>
  <si>
    <t>A</t>
  </si>
  <si>
    <t>C</t>
  </si>
  <si>
    <t>Theoretical field campaign Alpha</t>
  </si>
  <si>
    <r>
      <t>Measurem</t>
    </r>
    <r>
      <rPr>
        <b/>
        <sz val="12"/>
        <color rgb="FF000000"/>
        <rFont val="Calibri"/>
        <family val="2"/>
        <scheme val="minor"/>
      </rPr>
      <t>ent objective</t>
    </r>
  </si>
  <si>
    <r>
      <t xml:space="preserve">Measurement objective weight, </t>
    </r>
    <r>
      <rPr>
        <b/>
        <i/>
        <sz val="12"/>
        <color rgb="FF000000"/>
        <rFont val="Calibri"/>
        <family val="2"/>
        <scheme val="minor"/>
      </rPr>
      <t>w</t>
    </r>
  </si>
  <si>
    <t>Relative weight, z</t>
  </si>
  <si>
    <r>
      <t xml:space="preserve">Observation time, </t>
    </r>
    <r>
      <rPr>
        <b/>
        <i/>
        <sz val="12"/>
        <color rgb="FF000000"/>
        <rFont val="Calibri"/>
        <family val="2"/>
        <scheme val="minor"/>
      </rPr>
      <t>h</t>
    </r>
  </si>
  <si>
    <r>
      <t xml:space="preserve">Measurement completeness, </t>
    </r>
    <r>
      <rPr>
        <b/>
        <i/>
        <sz val="12"/>
        <color rgb="FF000000"/>
        <rFont val="Calibri"/>
        <family val="2"/>
        <scheme val="minor"/>
      </rPr>
      <t>c</t>
    </r>
  </si>
  <si>
    <r>
      <t xml:space="preserve">Probability of success, </t>
    </r>
    <r>
      <rPr>
        <b/>
        <i/>
        <sz val="12"/>
        <color rgb="FF000000"/>
        <rFont val="Calibri"/>
        <family val="2"/>
        <scheme val="minor"/>
      </rPr>
      <t>p</t>
    </r>
  </si>
  <si>
    <t>cz</t>
  </si>
  <si>
    <t>p/h</t>
  </si>
  <si>
    <t>wc</t>
  </si>
  <si>
    <t>t_i</t>
  </si>
  <si>
    <t>p</t>
  </si>
  <si>
    <t>S_i'(t_i)</t>
  </si>
  <si>
    <t>D</t>
  </si>
  <si>
    <t>V:</t>
  </si>
  <si>
    <t>totals</t>
  </si>
  <si>
    <t>M after this day:</t>
  </si>
  <si>
    <t>Theoretical field campaign Beta</t>
  </si>
  <si>
    <t>percent of V:</t>
  </si>
  <si>
    <t>Theoretical field campaign Gamma</t>
  </si>
  <si>
    <t>coordinated with direct measurements</t>
  </si>
  <si>
    <t>3. Validate in a narrow swath</t>
  </si>
  <si>
    <t>4. Validate radiometric and polarimetric properties</t>
  </si>
  <si>
    <t>6. Focus on specific processes or phenomena</t>
  </si>
  <si>
    <t>ID</t>
  </si>
  <si>
    <t>Validate large reflectances</t>
  </si>
  <si>
    <t>Validate large reflectances with high polarization</t>
  </si>
  <si>
    <t>Validate large reflectances with low polarization</t>
  </si>
  <si>
    <t>Overfly vicarious calibration sites</t>
  </si>
  <si>
    <t>Aerosol over ocean retrieval geometry dependence</t>
  </si>
  <si>
    <t>Aerosol over land retrieval geometry dependence</t>
  </si>
  <si>
    <t>Cloud property retrieval geometry dependence</t>
  </si>
  <si>
    <t>High aerosol loads over land</t>
  </si>
  <si>
    <t>High aerosol loads over ocean</t>
  </si>
  <si>
    <t>Aerosol under thin cirrus</t>
  </si>
  <si>
    <t>Aerosol above liquid phase cloud</t>
  </si>
  <si>
    <t>Broken clouds with complex structure</t>
  </si>
  <si>
    <t>2. Assess spatial and temporal scale impact on validation</t>
  </si>
  <si>
    <t>5. Target specific geometries, season, and time of day</t>
  </si>
  <si>
    <t>Land surface parameters</t>
  </si>
  <si>
    <t>Ocean radiometric parameters</t>
  </si>
  <si>
    <t>Variable</t>
  </si>
  <si>
    <t xml:space="preserve">Full cover, variable properties </t>
  </si>
  <si>
    <t>Aerosol parameters over the ocean</t>
  </si>
  <si>
    <t>Aerosol parameters over land</t>
  </si>
  <si>
    <t>Cloud parameters</t>
  </si>
  <si>
    <t>Aerosol parameters</t>
  </si>
  <si>
    <t>Geophysical parameters</t>
  </si>
  <si>
    <t>Objective total</t>
  </si>
  <si>
    <t>or optically thick ice clouds</t>
  </si>
  <si>
    <t>Dust aerosols over ocean</t>
  </si>
  <si>
    <t>Aerosol and ocean parameters over turbid waters</t>
  </si>
  <si>
    <t>Aerosol and ocean parameters over biologically productive waters</t>
  </si>
  <si>
    <t>Aerosol and ocean parameters with and without reflected sunglint</t>
  </si>
  <si>
    <t>5. Target specific geometries, season, time of day</t>
  </si>
  <si>
    <t>Add in situ sampling</t>
  </si>
  <si>
    <t>Add all of above</t>
  </si>
  <si>
    <t>indicates change</t>
  </si>
  <si>
    <t>1. Validation of new retrieval properties</t>
  </si>
  <si>
    <t>2. Assessment spatial and temporal scale impact on validation</t>
  </si>
  <si>
    <t xml:space="preserve">3. Validate in a swath </t>
  </si>
  <si>
    <t>These weights are used to calculate the Validation instrument potential (V, eqn 2) and the success function (S(t), eqn 5). They are qualitative assessments with no specific meaning to the value other than that larger indicates greater importanance. In calculating V and S(t) they are used in a weighted manner.</t>
  </si>
  <si>
    <t>ACEPOL field campaign assessment. For more info about ACEPOL, see: doi.org:10.5194/essd-12-2183-2020</t>
  </si>
  <si>
    <t>These tables are used for calculations in support of section 4, and are plotted in Figure 1</t>
  </si>
  <si>
    <t>(only available to those inside the NASA firewall)</t>
  </si>
  <si>
    <t>BRDF/albedo parameters, BPDF</t>
  </si>
  <si>
    <t>a</t>
  </si>
  <si>
    <t>b</t>
  </si>
  <si>
    <t>c</t>
  </si>
  <si>
    <t>d</t>
  </si>
  <si>
    <t>e</t>
  </si>
  <si>
    <t>f</t>
  </si>
  <si>
    <t>g</t>
  </si>
  <si>
    <t>h</t>
  </si>
  <si>
    <t>i</t>
  </si>
  <si>
    <t>j</t>
  </si>
  <si>
    <t>Over low cloud. If Aircraft B or C, needs ability to determine above aircraft clouds</t>
  </si>
  <si>
    <t>Similar observation geometry as PACE. Ability to see DoLP zero point.</t>
  </si>
  <si>
    <t>Aerosol spectral optical depth, UV-SWIR</t>
  </si>
  <si>
    <t>Spectral ocean remote sensing reflectance, UV-SWIR</t>
  </si>
  <si>
    <t>Ocean surface parameters</t>
  </si>
  <si>
    <t>Ocean, both coastal and deep + oil source</t>
  </si>
  <si>
    <t>In situ "squeegee"</t>
  </si>
  <si>
    <t>Shipborne</t>
  </si>
  <si>
    <t>Vicarious calibration buoy</t>
  </si>
  <si>
    <t>Autonomous vicarious calibration system</t>
  </si>
  <si>
    <t>Ocean, vicarious calibration region</t>
  </si>
  <si>
    <t>Ship deployed, autonomous</t>
  </si>
  <si>
    <t>PACE underflight, or underflight of SAR or optical oil remote sensing satellite</t>
  </si>
  <si>
    <t>Moderate sun glint required</t>
  </si>
  <si>
    <t>Large payload mid-altitude aircraft, e.g. P-3, DC-8. Includes ability to determine if aerosols or clouds are above current flight path, and capability to fly above if needed. May not be able to overfly high cirrus.</t>
  </si>
  <si>
    <t>Aerosol microphysical properties (complex refractive index, size distribution, shape) at ambient conditions</t>
  </si>
  <si>
    <t>Vertical profile through cloud</t>
  </si>
  <si>
    <t>above potential cirrus, heading close to solar principal plane. Invalid for large optical depths &gt; 3</t>
  </si>
  <si>
    <t>PACE-PAX  field campaign assessment</t>
  </si>
  <si>
    <t>Microwave radiometer</t>
  </si>
  <si>
    <t>Cloud droplet number concentration</t>
  </si>
  <si>
    <t>Aircraft: B</t>
  </si>
  <si>
    <t>Ice particle size, shape and asymmetry, or phase function</t>
  </si>
  <si>
    <t>Cloud detection, fraction, top height</t>
  </si>
  <si>
    <t>k</t>
  </si>
  <si>
    <t>Smoke aerosols over ocean</t>
  </si>
  <si>
    <t>Instrument abbreviations referenced above</t>
  </si>
  <si>
    <t>AH</t>
  </si>
  <si>
    <t>AirHARP</t>
  </si>
  <si>
    <t>HL</t>
  </si>
  <si>
    <t>PR</t>
  </si>
  <si>
    <t>RSP</t>
  </si>
  <si>
    <t>SPEX Airborne</t>
  </si>
  <si>
    <t>SA</t>
  </si>
  <si>
    <t>PC</t>
  </si>
  <si>
    <t>Category</t>
  </si>
  <si>
    <t>CIRPAS Twin Otter facility instriments</t>
  </si>
  <si>
    <t>TO</t>
  </si>
  <si>
    <t>LA</t>
  </si>
  <si>
    <t>LN</t>
  </si>
  <si>
    <t>AERONET</t>
  </si>
  <si>
    <t>AR</t>
  </si>
  <si>
    <t>Abbreviation</t>
  </si>
  <si>
    <t>ER-2: AirHARP</t>
  </si>
  <si>
    <t>ER-2: HSRL</t>
  </si>
  <si>
    <t>ER-2: PICARD</t>
  </si>
  <si>
    <t>ER-2: PRISM</t>
  </si>
  <si>
    <t>ER-2: RSP</t>
  </si>
  <si>
    <t>ER-2: SPEX Airborne</t>
  </si>
  <si>
    <t>CIRPAS Twin Otter: LARGE</t>
  </si>
  <si>
    <t>CIRPAS Twin Otter: Laser Nephelometer</t>
  </si>
  <si>
    <t>AERONET - Maritime</t>
  </si>
  <si>
    <t>AM</t>
  </si>
  <si>
    <t>Scoring table</t>
  </si>
  <si>
    <t>Multiple pathways to satisfy this validation/measurement objective, including meeting all mission requireements</t>
  </si>
  <si>
    <t>Other</t>
  </si>
  <si>
    <t>OD, OR, OP</t>
  </si>
  <si>
    <t>Direct, Remote or Proxy</t>
  </si>
  <si>
    <t>Confident single pathway to satisfy validation/measurement objective</t>
  </si>
  <si>
    <t>0.25 - 0.5</t>
  </si>
  <si>
    <t>No validation likely</t>
  </si>
  <si>
    <t>Relevant instruments 
[per geophys. param.]</t>
  </si>
  <si>
    <t>PRISM + PICARD</t>
  </si>
  <si>
    <t>Confident single pathway to satisfy validation/measurement objective, somewhat confident or partial secondary pathway available</t>
  </si>
  <si>
    <t>Somewhat confident or partial, but multiple, pathways to satisfy validation/measurement objective</t>
  </si>
  <si>
    <t>Somewhat confident or partial single pathway to satisfy validation/measurement objective</t>
  </si>
  <si>
    <t>HSRL-2</t>
  </si>
  <si>
    <t>possible with shipboard measurements</t>
  </si>
  <si>
    <t>With coindicent ocean optics measurements from a ship</t>
  </si>
  <si>
    <t>possible with HSRL2 enhancement</t>
  </si>
  <si>
    <t>AERONET-OC</t>
  </si>
  <si>
    <t xml:space="preserve">AirHARP </t>
  </si>
  <si>
    <t>AirHARP, RSP or SPEX Airborne</t>
  </si>
  <si>
    <t>CIRPAS TO + LARGE</t>
  </si>
  <si>
    <t>AirHARP or RSP</t>
  </si>
  <si>
    <t>NOAA National Data Buoy Center</t>
  </si>
  <si>
    <t>[PC+PR*], [AH, RSP or SA*]</t>
  </si>
  <si>
    <t>[PC+PR*; AH, RSP or SA*]</t>
  </si>
  <si>
    <t>NOAA National Buoy Data Center</t>
  </si>
  <si>
    <t>NB</t>
  </si>
  <si>
    <t>*</t>
  </si>
  <si>
    <t>PACE underflight required</t>
  </si>
  <si>
    <t>#</t>
  </si>
  <si>
    <t>PACE underflight NOT required</t>
  </si>
  <si>
    <t>@</t>
  </si>
  <si>
    <t>Both with and without PACE possible</t>
  </si>
  <si>
    <t>PC+PR, AH, RSP, SA, HL, AM, NB, TO, LA, LN @</t>
  </si>
  <si>
    <t>CIRPAS TO + LARGE + Nephelometer</t>
  </si>
  <si>
    <t>AR, TO, LA, LN, PC+PR, AH, SA, HL, RSP @</t>
  </si>
  <si>
    <t xml:space="preserve">AirHARP  </t>
  </si>
  <si>
    <t>AR, RSP, NB*</t>
  </si>
  <si>
    <t>RSP, SPEX Airborne</t>
  </si>
  <si>
    <t>RSP, SA, TO, LA, LN *</t>
  </si>
  <si>
    <t>RSP, AirHARP</t>
  </si>
  <si>
    <t>RSP, AIrHARP</t>
  </si>
  <si>
    <t>RSP, AH, SA, TO, LA, LN, HL*</t>
  </si>
  <si>
    <t>PC+PR, RSP, AH, SA, TO, LA, LN *</t>
  </si>
  <si>
    <t>PC+PR, AH, SA*</t>
  </si>
  <si>
    <t>NB, PC+PR, AH, SA*</t>
  </si>
  <si>
    <t>-</t>
  </si>
  <si>
    <t>Assumes overflight of vicarious calibration autonomous system</t>
  </si>
  <si>
    <t>AIrHARP</t>
  </si>
  <si>
    <t>PC+PR, AH, SA, AO#</t>
  </si>
  <si>
    <t>PC+PR, AH, SA, AR#</t>
  </si>
  <si>
    <t>PC+PR, AH, SA, TO, LA, LN#</t>
  </si>
  <si>
    <t>AR, PC+PR, AH, HL, RSP, SA, TO, LA, LN @</t>
  </si>
  <si>
    <t>RSP, AirHARP or SPEX Airborne</t>
  </si>
  <si>
    <t>PC+PR, AH, HL, RSP, SA, TO, LA, LN @</t>
  </si>
  <si>
    <t>assumes overflight of shipborne in water optical measurements</t>
  </si>
  <si>
    <t>Assumes ship measurement of surface refractive index</t>
  </si>
  <si>
    <t xml:space="preserve">Possibility of no major dust events over ocean in the PACE-PAX region </t>
  </si>
  <si>
    <t>AM, PC+PR, AH, HL, RSP, SA, TO, LA, LN @</t>
  </si>
  <si>
    <t>assumes overflight of shipborne in water optical measurements. We have AERONET-OC but only one site</t>
  </si>
  <si>
    <t>Validation Traceability Matrix - for desired activities prior to planning (instrument type, but not specifics listed)</t>
  </si>
  <si>
    <t>Validation Traceability Matrix - for current PACE-PAX design</t>
  </si>
  <si>
    <t>Full VTM Desired</t>
  </si>
  <si>
    <t>Full VTM PACE-PAX</t>
  </si>
  <si>
    <t>PACE-PAX assessment</t>
  </si>
  <si>
    <t>Assessment of the PACE-PAX field campaign</t>
  </si>
  <si>
    <t>note scoring mechanism slightly differes from PACE-PAX assessment. What's important is to be internally consistent.</t>
  </si>
  <si>
    <t>greyed out rows indicate measurement is not available for PACE-PAX</t>
  </si>
  <si>
    <t>AH, RSP, HL, PC+PR, TO, LA @</t>
  </si>
  <si>
    <t>AR, AH, RSP, HL, SA, PC+PR, TO, LA, LN, @</t>
  </si>
  <si>
    <t>version as of November 9, 2022</t>
  </si>
  <si>
    <t>Or consider if possible with ground site at railroad valley?</t>
  </si>
  <si>
    <t>ACEPOL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</si>
</sst>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24" x14ac:knownFonts="1">
    <font>
      <sz val="12"/>
      <color theme="1"/>
      <name val="Calibri"/>
      <family val="2"/>
      <scheme val="minor"/>
    </font>
    <font>
      <b/>
      <sz val="12"/>
      <color theme="1"/>
      <name val="Calibri"/>
      <family val="2"/>
      <scheme val="minor"/>
    </font>
    <font>
      <b/>
      <sz val="16"/>
      <color theme="1"/>
      <name val="Calibri"/>
      <family val="2"/>
      <scheme val="minor"/>
    </font>
    <font>
      <i/>
      <sz val="12"/>
      <color theme="1"/>
      <name val="Calibri"/>
      <family val="2"/>
      <scheme val="minor"/>
    </font>
    <font>
      <b/>
      <sz val="12"/>
      <color rgb="FF000000"/>
      <name val="Calibri"/>
      <family val="2"/>
      <scheme val="minor"/>
    </font>
    <font>
      <b/>
      <i/>
      <sz val="12"/>
      <color rgb="FF000000"/>
      <name val="Calibri"/>
      <family val="2"/>
      <scheme val="minor"/>
    </font>
    <font>
      <sz val="12"/>
      <color rgb="FFFF0000"/>
      <name val="Calibri"/>
      <family val="2"/>
      <scheme val="minor"/>
    </font>
    <font>
      <b/>
      <i/>
      <sz val="12"/>
      <color theme="1"/>
      <name val="Calibri"/>
      <family val="2"/>
      <scheme val="minor"/>
    </font>
    <font>
      <sz val="12"/>
      <color rgb="FF000000"/>
      <name val="Calibri"/>
      <family val="2"/>
      <scheme val="minor"/>
    </font>
    <font>
      <b/>
      <sz val="18"/>
      <color theme="1"/>
      <name val="Calibri"/>
      <family val="2"/>
      <scheme val="minor"/>
    </font>
    <font>
      <sz val="12"/>
      <color rgb="FFD7ACD6"/>
      <name val="Calibri"/>
      <family val="2"/>
      <scheme val="minor"/>
    </font>
    <font>
      <u/>
      <sz val="12"/>
      <color theme="10"/>
      <name val="Calibri"/>
      <family val="2"/>
      <scheme val="minor"/>
    </font>
    <font>
      <sz val="14"/>
      <color theme="1"/>
      <name val="Calibri"/>
      <family val="2"/>
      <scheme val="minor"/>
    </font>
    <font>
      <b/>
      <sz val="10"/>
      <color theme="1"/>
      <name val="Calibri"/>
      <family val="2"/>
      <scheme val="minor"/>
    </font>
    <font>
      <sz val="10"/>
      <color theme="1"/>
      <name val="Calibri"/>
      <family val="2"/>
      <scheme val="minor"/>
    </font>
    <font>
      <sz val="16"/>
      <color theme="1"/>
      <name val="Calibri"/>
      <family val="2"/>
      <scheme val="minor"/>
    </font>
    <font>
      <b/>
      <sz val="22"/>
      <color theme="1"/>
      <name val="Calibri"/>
      <family val="2"/>
      <scheme val="minor"/>
    </font>
    <font>
      <b/>
      <sz val="26"/>
      <color theme="1"/>
      <name val="Calibri"/>
      <family val="2"/>
      <scheme val="minor"/>
    </font>
    <font>
      <sz val="12"/>
      <color theme="1" tint="0.499984740745262"/>
      <name val="Calibri"/>
      <family val="2"/>
      <scheme val="minor"/>
    </font>
    <font>
      <i/>
      <sz val="12"/>
      <color theme="1" tint="0.499984740745262"/>
      <name val="Calibri"/>
      <family val="2"/>
      <scheme val="minor"/>
    </font>
    <font>
      <b/>
      <sz val="20"/>
      <color theme="1"/>
      <name val="Calibri"/>
      <family val="2"/>
      <scheme val="minor"/>
    </font>
    <font>
      <sz val="12"/>
      <color theme="2" tint="-0.499984740745262"/>
      <name val="Calibri"/>
      <family val="2"/>
      <scheme val="minor"/>
    </font>
    <font>
      <i/>
      <sz val="12"/>
      <color theme="2" tint="-0.499984740745262"/>
      <name val="Calibri"/>
      <family val="2"/>
      <scheme val="minor"/>
    </font>
    <font>
      <b/>
      <sz val="26"/>
      <color rgb="FFFF0000"/>
      <name val="Calibri"/>
      <family val="2"/>
      <scheme val="minor"/>
    </font>
  </fonts>
  <fills count="26">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rgb="FFB4C6E7"/>
        <bgColor indexed="64"/>
      </patternFill>
    </fill>
    <fill>
      <patternFill patternType="solid">
        <fgColor rgb="FFD9D9D9"/>
        <bgColor indexed="64"/>
      </patternFill>
    </fill>
    <fill>
      <patternFill patternType="solid">
        <fgColor theme="5" tint="0.79998168889431442"/>
        <bgColor indexed="64"/>
      </patternFill>
    </fill>
    <fill>
      <patternFill patternType="solid">
        <fgColor rgb="FFE2EFDA"/>
        <bgColor rgb="FF000000"/>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D8FF"/>
        <bgColor indexed="64"/>
      </patternFill>
    </fill>
    <fill>
      <patternFill patternType="solid">
        <fgColor rgb="FFD7ACD6"/>
        <bgColor indexed="64"/>
      </patternFill>
    </fill>
    <fill>
      <patternFill patternType="solid">
        <fgColor rgb="FFA6FCA9"/>
        <bgColor indexed="64"/>
      </patternFill>
    </fill>
    <fill>
      <patternFill patternType="solid">
        <fgColor rgb="FFD5FED6"/>
        <bgColor indexed="64"/>
      </patternFill>
    </fill>
    <fill>
      <patternFill patternType="solid">
        <fgColor theme="3" tint="0.79998168889431442"/>
        <bgColor indexed="64"/>
      </patternFill>
    </fill>
    <fill>
      <patternFill patternType="solid">
        <fgColor rgb="FFF8CBAD"/>
        <bgColor indexed="64"/>
      </patternFill>
    </fill>
    <fill>
      <patternFill patternType="solid">
        <fgColor rgb="FFFCE4D6"/>
        <bgColor indexed="64"/>
      </patternFill>
    </fill>
    <fill>
      <patternFill patternType="solid">
        <fgColor rgb="FFD5FED6"/>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s>
  <cellStyleXfs count="2">
    <xf numFmtId="0" fontId="0" fillId="0" borderId="0"/>
    <xf numFmtId="0" fontId="11" fillId="0" borderId="0" applyNumberFormat="0" applyFill="0" applyBorder="0" applyAlignment="0" applyProtection="0"/>
  </cellStyleXfs>
  <cellXfs count="643">
    <xf numFmtId="0" fontId="0" fillId="0" borderId="0" xfId="0"/>
    <xf numFmtId="0" fontId="0" fillId="3" borderId="1" xfId="0" applyFill="1" applyBorder="1" applyAlignment="1">
      <alignment vertic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3" borderId="4" xfId="0" applyFill="1" applyBorder="1" applyAlignment="1">
      <alignment vertical="center" wrapText="1"/>
    </xf>
    <xf numFmtId="0" fontId="0" fillId="3" borderId="5" xfId="0" applyFill="1" applyBorder="1" applyAlignment="1">
      <alignment vertical="center" wrapText="1"/>
    </xf>
    <xf numFmtId="0" fontId="0" fillId="3" borderId="6" xfId="0" applyFill="1" applyBorder="1" applyAlignment="1">
      <alignment vertical="center" wrapText="1"/>
    </xf>
    <xf numFmtId="0" fontId="0" fillId="3" borderId="7" xfId="0" applyFill="1" applyBorder="1" applyAlignment="1">
      <alignment vertical="center" wrapText="1"/>
    </xf>
    <xf numFmtId="0" fontId="0" fillId="4" borderId="1" xfId="0" applyFill="1" applyBorder="1" applyAlignment="1">
      <alignment vertical="center" wrapText="1"/>
    </xf>
    <xf numFmtId="0" fontId="0" fillId="0" borderId="0" xfId="0" applyAlignment="1">
      <alignment vertical="center" wrapText="1"/>
    </xf>
    <xf numFmtId="0" fontId="0" fillId="4" borderId="6" xfId="0" applyFill="1" applyBorder="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2" borderId="0" xfId="0" applyFill="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6" borderId="2" xfId="0" applyFill="1" applyBorder="1" applyAlignment="1">
      <alignment vertical="center" wrapText="1"/>
    </xf>
    <xf numFmtId="0" fontId="0" fillId="6" borderId="3" xfId="0" applyFill="1" applyBorder="1" applyAlignment="1">
      <alignment vertical="center" wrapText="1"/>
    </xf>
    <xf numFmtId="0" fontId="0" fillId="0" borderId="0" xfId="0" applyAlignment="1">
      <alignment wrapText="1"/>
    </xf>
    <xf numFmtId="0" fontId="1" fillId="0" borderId="3" xfId="0" applyFont="1" applyBorder="1" applyAlignment="1">
      <alignment horizontal="center" vertical="center"/>
    </xf>
    <xf numFmtId="0" fontId="1" fillId="0" borderId="4" xfId="0" applyFont="1" applyBorder="1" applyAlignment="1">
      <alignment horizontal="center"/>
    </xf>
    <xf numFmtId="0" fontId="1" fillId="0" borderId="12" xfId="0" applyFont="1" applyBorder="1" applyAlignment="1">
      <alignment horizontal="center"/>
    </xf>
    <xf numFmtId="0" fontId="0" fillId="3" borderId="1" xfId="0" applyFill="1" applyBorder="1" applyAlignment="1">
      <alignment wrapText="1"/>
    </xf>
    <xf numFmtId="0" fontId="0" fillId="2" borderId="0" xfId="0" applyFill="1" applyAlignment="1">
      <alignment wrapText="1"/>
    </xf>
    <xf numFmtId="0" fontId="0" fillId="4" borderId="1" xfId="0" applyFill="1" applyBorder="1" applyAlignment="1">
      <alignment wrapText="1"/>
    </xf>
    <xf numFmtId="0" fontId="1" fillId="0" borderId="8" xfId="0" applyFont="1" applyBorder="1" applyAlignment="1">
      <alignment vertical="center"/>
    </xf>
    <xf numFmtId="0" fontId="0" fillId="3" borderId="1" xfId="0" applyFill="1" applyBorder="1" applyAlignment="1">
      <alignment horizontal="center" vertical="center" wrapText="1"/>
    </xf>
    <xf numFmtId="0" fontId="0" fillId="2" borderId="0" xfId="0" applyFill="1" applyAlignment="1">
      <alignment horizontal="center" vertical="center" wrapText="1"/>
    </xf>
    <xf numFmtId="0" fontId="0" fillId="4" borderId="1" xfId="0"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8" borderId="17" xfId="0" applyFill="1" applyBorder="1" applyAlignment="1">
      <alignment vertical="center" wrapText="1"/>
    </xf>
    <xf numFmtId="0" fontId="0" fillId="8" borderId="17" xfId="0" applyFill="1" applyBorder="1" applyAlignment="1">
      <alignment wrapText="1"/>
    </xf>
    <xf numFmtId="0" fontId="1" fillId="9" borderId="16" xfId="0" applyFont="1" applyFill="1" applyBorder="1" applyAlignment="1">
      <alignment horizontal="center" vertical="center" wrapText="1"/>
    </xf>
    <xf numFmtId="0" fontId="1" fillId="0" borderId="12" xfId="0" applyFont="1" applyBorder="1" applyAlignment="1">
      <alignment horizontal="center" wrapText="1"/>
    </xf>
    <xf numFmtId="0" fontId="1" fillId="10" borderId="16" xfId="0" applyFont="1" applyFill="1" applyBorder="1" applyAlignment="1">
      <alignment horizontal="center" vertical="center" wrapText="1"/>
    </xf>
    <xf numFmtId="0" fontId="0" fillId="0" borderId="17" xfId="0" applyBorder="1" applyAlignment="1">
      <alignment vertical="center" wrapText="1"/>
    </xf>
    <xf numFmtId="0" fontId="1" fillId="10" borderId="18" xfId="0" applyFont="1" applyFill="1" applyBorder="1" applyAlignment="1">
      <alignment horizontal="center" vertical="center" wrapText="1"/>
    </xf>
    <xf numFmtId="0" fontId="0" fillId="0" borderId="19" xfId="0" applyBorder="1" applyAlignment="1">
      <alignment vertical="center" wrapText="1"/>
    </xf>
    <xf numFmtId="0" fontId="1" fillId="9" borderId="18" xfId="0" applyFont="1" applyFill="1" applyBorder="1" applyAlignment="1">
      <alignment horizontal="center" vertical="center" wrapText="1"/>
    </xf>
    <xf numFmtId="0" fontId="0" fillId="8" borderId="19" xfId="0" applyFill="1" applyBorder="1" applyAlignment="1">
      <alignment wrapText="1"/>
    </xf>
    <xf numFmtId="0" fontId="1" fillId="11" borderId="20"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4" fillId="12" borderId="22" xfId="0" applyFont="1" applyFill="1" applyBorder="1" applyAlignment="1">
      <alignment horizontal="center" vertical="center" wrapText="1"/>
    </xf>
    <xf numFmtId="0" fontId="0" fillId="0" borderId="23" xfId="0" applyBorder="1" applyAlignment="1">
      <alignment horizontal="center" vertical="center" wrapText="1"/>
    </xf>
    <xf numFmtId="0" fontId="2" fillId="0" borderId="0" xfId="0" applyFont="1"/>
    <xf numFmtId="0" fontId="0" fillId="0" borderId="0" xfId="0" applyAlignment="1">
      <alignment horizontal="center"/>
    </xf>
    <xf numFmtId="0" fontId="4" fillId="11" borderId="24" xfId="0" applyFont="1" applyFill="1" applyBorder="1" applyAlignment="1">
      <alignment horizontal="center" vertical="center" wrapText="1"/>
    </xf>
    <xf numFmtId="164" fontId="0" fillId="0" borderId="0" xfId="0" applyNumberFormat="1" applyAlignment="1">
      <alignment horizontal="center"/>
    </xf>
    <xf numFmtId="0" fontId="4" fillId="12" borderId="25" xfId="0" applyFont="1" applyFill="1" applyBorder="1" applyAlignment="1">
      <alignment horizontal="center" vertical="center" wrapText="1"/>
    </xf>
    <xf numFmtId="0" fontId="4" fillId="11" borderId="0" xfId="0" applyFont="1" applyFill="1" applyAlignment="1">
      <alignment horizontal="center" vertical="center" wrapText="1"/>
    </xf>
    <xf numFmtId="2" fontId="0" fillId="0" borderId="23" xfId="0" applyNumberForma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xf>
    <xf numFmtId="0" fontId="3" fillId="0" borderId="0" xfId="0" applyFont="1" applyAlignment="1">
      <alignment wrapText="1"/>
    </xf>
    <xf numFmtId="0" fontId="3" fillId="0" borderId="0" xfId="0" applyFont="1"/>
    <xf numFmtId="0" fontId="7" fillId="0" borderId="12" xfId="0" applyFont="1" applyBorder="1" applyAlignment="1">
      <alignment horizontal="center"/>
    </xf>
    <xf numFmtId="0" fontId="3" fillId="3" borderId="1" xfId="0" applyFont="1" applyFill="1" applyBorder="1" applyAlignment="1">
      <alignment vertical="center" wrapText="1"/>
    </xf>
    <xf numFmtId="0" fontId="3" fillId="2" borderId="0" xfId="0" applyFont="1" applyFill="1" applyAlignment="1">
      <alignment wrapText="1"/>
    </xf>
    <xf numFmtId="0" fontId="3" fillId="4" borderId="1" xfId="0" applyFont="1" applyFill="1" applyBorder="1" applyAlignment="1">
      <alignment vertical="center" wrapText="1"/>
    </xf>
    <xf numFmtId="0" fontId="0" fillId="3" borderId="8" xfId="0" applyFill="1" applyBorder="1" applyAlignment="1">
      <alignment vertical="center" wrapText="1"/>
    </xf>
    <xf numFmtId="0" fontId="3" fillId="3" borderId="1" xfId="0" applyFont="1" applyFill="1" applyBorder="1" applyAlignment="1">
      <alignment wrapText="1"/>
    </xf>
    <xf numFmtId="0" fontId="0" fillId="2" borderId="9" xfId="0" applyFill="1" applyBorder="1" applyAlignment="1">
      <alignment vertical="center" wrapText="1"/>
    </xf>
    <xf numFmtId="0" fontId="0" fillId="2" borderId="12" xfId="0" applyFill="1" applyBorder="1" applyAlignment="1">
      <alignment vertical="center" wrapText="1"/>
    </xf>
    <xf numFmtId="0" fontId="0" fillId="3" borderId="12" xfId="0" applyFill="1" applyBorder="1" applyAlignment="1">
      <alignment vertical="center" wrapText="1"/>
    </xf>
    <xf numFmtId="0" fontId="0" fillId="3" borderId="26" xfId="0" applyFill="1" applyBorder="1" applyAlignment="1">
      <alignment vertical="center" wrapText="1"/>
    </xf>
    <xf numFmtId="0" fontId="3" fillId="3" borderId="6" xfId="0" applyFont="1" applyFill="1" applyBorder="1" applyAlignment="1">
      <alignment vertical="center" wrapText="1"/>
    </xf>
    <xf numFmtId="0" fontId="0" fillId="13" borderId="1" xfId="0" applyFill="1" applyBorder="1" applyAlignment="1">
      <alignment vertical="center" wrapText="1"/>
    </xf>
    <xf numFmtId="0" fontId="0" fillId="3" borderId="8" xfId="0" applyFill="1" applyBorder="1" applyAlignment="1">
      <alignment vertical="top" wrapText="1"/>
    </xf>
    <xf numFmtId="0" fontId="0" fillId="3" borderId="7" xfId="0" applyFill="1" applyBorder="1" applyAlignment="1">
      <alignment vertical="top" wrapText="1"/>
    </xf>
    <xf numFmtId="0" fontId="0" fillId="3" borderId="2" xfId="0" applyFill="1" applyBorder="1" applyAlignment="1">
      <alignment vertical="top" wrapText="1"/>
    </xf>
    <xf numFmtId="0" fontId="0" fillId="3" borderId="8" xfId="0" applyFill="1" applyBorder="1" applyAlignment="1">
      <alignment wrapText="1"/>
    </xf>
    <xf numFmtId="0" fontId="0" fillId="3" borderId="6" xfId="0" applyFill="1" applyBorder="1" applyAlignment="1">
      <alignment horizontal="center" vertical="center" wrapText="1"/>
    </xf>
    <xf numFmtId="0" fontId="0" fillId="6" borderId="0" xfId="0" applyFill="1"/>
    <xf numFmtId="0" fontId="0" fillId="4" borderId="26" xfId="0" applyFill="1" applyBorder="1" applyAlignment="1">
      <alignment vertical="center" wrapText="1"/>
    </xf>
    <xf numFmtId="0" fontId="0" fillId="4" borderId="8" xfId="0" applyFill="1" applyBorder="1" applyAlignment="1">
      <alignment vertical="center" wrapText="1"/>
    </xf>
    <xf numFmtId="0" fontId="0" fillId="6" borderId="8" xfId="0" applyFill="1" applyBorder="1"/>
    <xf numFmtId="0" fontId="0" fillId="4" borderId="8" xfId="0" applyFill="1" applyBorder="1"/>
    <xf numFmtId="0" fontId="0" fillId="4" borderId="7" xfId="0" applyFill="1" applyBorder="1"/>
    <xf numFmtId="0" fontId="3" fillId="4" borderId="1" xfId="0" applyFont="1" applyFill="1" applyBorder="1"/>
    <xf numFmtId="0" fontId="0" fillId="3" borderId="8" xfId="0" applyFill="1" applyBorder="1"/>
    <xf numFmtId="0" fontId="0" fillId="3" borderId="6" xfId="0" applyFill="1" applyBorder="1" applyAlignment="1">
      <alignment vertical="top" wrapText="1"/>
    </xf>
    <xf numFmtId="0" fontId="0" fillId="2" borderId="9" xfId="0" applyFill="1" applyBorder="1" applyAlignment="1">
      <alignment horizontal="left" vertical="top" wrapText="1"/>
    </xf>
    <xf numFmtId="0" fontId="0" fillId="2" borderId="9" xfId="0" applyFill="1" applyBorder="1" applyAlignment="1">
      <alignment horizontal="center" vertical="center" wrapText="1"/>
    </xf>
    <xf numFmtId="0" fontId="3" fillId="2" borderId="9" xfId="0" applyFont="1" applyFill="1" applyBorder="1" applyAlignment="1">
      <alignment vertical="center" wrapText="1"/>
    </xf>
    <xf numFmtId="0" fontId="0" fillId="2" borderId="12" xfId="0" applyFill="1" applyBorder="1" applyAlignment="1">
      <alignment horizontal="center" vertical="center" wrapText="1"/>
    </xf>
    <xf numFmtId="0" fontId="3" fillId="6" borderId="0" xfId="0" applyFont="1" applyFill="1"/>
    <xf numFmtId="0" fontId="0" fillId="6" borderId="0" xfId="0" applyFill="1" applyAlignment="1">
      <alignment horizontal="center" vertical="center"/>
    </xf>
    <xf numFmtId="0" fontId="0" fillId="6" borderId="0" xfId="0" applyFill="1" applyAlignment="1">
      <alignment wrapText="1"/>
    </xf>
    <xf numFmtId="0" fontId="0" fillId="4" borderId="0" xfId="0" applyFill="1" applyAlignment="1">
      <alignment vertical="center" wrapText="1"/>
    </xf>
    <xf numFmtId="0" fontId="0" fillId="4" borderId="7" xfId="0" applyFill="1" applyBorder="1" applyAlignment="1">
      <alignment vertical="center" wrapText="1"/>
    </xf>
    <xf numFmtId="0" fontId="0" fillId="4" borderId="7" xfId="0" applyFill="1" applyBorder="1" applyAlignment="1">
      <alignment horizontal="center"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0" fillId="4" borderId="6" xfId="0" applyFill="1" applyBorder="1"/>
    <xf numFmtId="0" fontId="0" fillId="4" borderId="10" xfId="0" applyFill="1" applyBorder="1" applyAlignment="1">
      <alignment vertical="center" wrapText="1"/>
    </xf>
    <xf numFmtId="0" fontId="0" fillId="4" borderId="10" xfId="0" applyFill="1" applyBorder="1" applyAlignment="1">
      <alignment vertical="top" wrapText="1"/>
    </xf>
    <xf numFmtId="0" fontId="0" fillId="4" borderId="11" xfId="0" applyFill="1" applyBorder="1" applyAlignment="1">
      <alignment vertical="top" wrapText="1"/>
    </xf>
    <xf numFmtId="0" fontId="0" fillId="4" borderId="13" xfId="0" applyFill="1" applyBorder="1" applyAlignment="1">
      <alignment vertical="top" wrapText="1"/>
    </xf>
    <xf numFmtId="0" fontId="8" fillId="14" borderId="1" xfId="0" applyFont="1" applyFill="1" applyBorder="1" applyAlignment="1">
      <alignment vertical="center" wrapText="1"/>
    </xf>
    <xf numFmtId="0" fontId="0" fillId="15" borderId="0" xfId="0" applyFill="1" applyAlignment="1">
      <alignment vertical="center" wrapText="1"/>
    </xf>
    <xf numFmtId="0" fontId="3" fillId="15" borderId="0" xfId="0" applyFont="1" applyFill="1" applyAlignment="1">
      <alignment vertical="center" wrapText="1"/>
    </xf>
    <xf numFmtId="0" fontId="0" fillId="15" borderId="0" xfId="0" applyFill="1" applyAlignment="1">
      <alignment horizontal="center" vertical="center" wrapText="1"/>
    </xf>
    <xf numFmtId="0" fontId="0" fillId="13" borderId="2" xfId="0" applyFill="1" applyBorder="1" applyAlignment="1">
      <alignment vertical="center" wrapText="1"/>
    </xf>
    <xf numFmtId="0" fontId="0" fillId="13" borderId="10" xfId="0" applyFill="1" applyBorder="1" applyAlignment="1">
      <alignment vertical="center" wrapText="1"/>
    </xf>
    <xf numFmtId="0" fontId="0" fillId="13" borderId="26" xfId="0" applyFill="1" applyBorder="1" applyAlignment="1">
      <alignment vertical="center" wrapText="1"/>
    </xf>
    <xf numFmtId="0" fontId="0" fillId="13" borderId="1" xfId="0" applyFill="1" applyBorder="1" applyAlignment="1">
      <alignment horizontal="center" vertical="center" wrapText="1"/>
    </xf>
    <xf numFmtId="0" fontId="0" fillId="13" borderId="6" xfId="0" applyFill="1" applyBorder="1" applyAlignment="1">
      <alignment vertical="center" wrapText="1"/>
    </xf>
    <xf numFmtId="0" fontId="3" fillId="13" borderId="1" xfId="0" applyFont="1" applyFill="1" applyBorder="1" applyAlignment="1">
      <alignment vertical="center" wrapText="1"/>
    </xf>
    <xf numFmtId="0" fontId="0" fillId="13" borderId="3" xfId="0" applyFill="1" applyBorder="1" applyAlignment="1">
      <alignment vertical="center" wrapText="1"/>
    </xf>
    <xf numFmtId="0" fontId="0" fillId="13" borderId="13" xfId="0" applyFill="1" applyBorder="1" applyAlignment="1">
      <alignment vertical="center" wrapText="1"/>
    </xf>
    <xf numFmtId="0" fontId="0" fillId="13" borderId="5" xfId="0" applyFill="1" applyBorder="1" applyAlignment="1">
      <alignment vertical="center" wrapText="1"/>
    </xf>
    <xf numFmtId="0" fontId="0" fillId="13" borderId="7" xfId="0" applyFill="1" applyBorder="1" applyAlignment="1">
      <alignment vertical="center" wrapText="1"/>
    </xf>
    <xf numFmtId="0" fontId="0" fillId="13" borderId="7" xfId="0" applyFill="1" applyBorder="1" applyAlignment="1">
      <alignment horizontal="center" vertical="center" wrapText="1"/>
    </xf>
    <xf numFmtId="0" fontId="0" fillId="13" borderId="4" xfId="0" applyFill="1" applyBorder="1" applyAlignment="1">
      <alignment vertical="center" wrapText="1"/>
    </xf>
    <xf numFmtId="0" fontId="0" fillId="13" borderId="0" xfId="0" applyFill="1" applyAlignment="1">
      <alignment vertical="center" wrapText="1"/>
    </xf>
    <xf numFmtId="0" fontId="0" fillId="13" borderId="6" xfId="0" applyFill="1" applyBorder="1" applyAlignment="1">
      <alignment vertical="top" wrapText="1"/>
    </xf>
    <xf numFmtId="0" fontId="0" fillId="13" borderId="8" xfId="0" applyFill="1" applyBorder="1" applyAlignment="1">
      <alignment vertical="top" wrapText="1"/>
    </xf>
    <xf numFmtId="0" fontId="0" fillId="13" borderId="7" xfId="0" applyFill="1" applyBorder="1" applyAlignment="1">
      <alignment vertical="top" wrapText="1"/>
    </xf>
    <xf numFmtId="0" fontId="0" fillId="13" borderId="8" xfId="0" applyFill="1" applyBorder="1" applyAlignment="1">
      <alignment vertical="center" wrapText="1"/>
    </xf>
    <xf numFmtId="0" fontId="3" fillId="3" borderId="7" xfId="0" applyFont="1" applyFill="1" applyBorder="1" applyAlignment="1">
      <alignment wrapText="1"/>
    </xf>
    <xf numFmtId="0" fontId="3" fillId="2" borderId="12" xfId="0" applyFont="1" applyFill="1" applyBorder="1" applyAlignment="1">
      <alignment wrapText="1"/>
    </xf>
    <xf numFmtId="0" fontId="0" fillId="6" borderId="13" xfId="0" applyFill="1" applyBorder="1"/>
    <xf numFmtId="0" fontId="0" fillId="3" borderId="10" xfId="0" applyFill="1" applyBorder="1" applyAlignment="1">
      <alignment vertical="center" wrapText="1"/>
    </xf>
    <xf numFmtId="0" fontId="6" fillId="0" borderId="0" xfId="0" applyFont="1" applyAlignment="1">
      <alignment vertical="center"/>
    </xf>
    <xf numFmtId="0" fontId="0" fillId="0" borderId="0" xfId="0" applyAlignment="1">
      <alignment vertical="center"/>
    </xf>
    <xf numFmtId="0" fontId="0" fillId="4" borderId="1" xfId="0" applyFill="1" applyBorder="1" applyAlignment="1">
      <alignment vertical="center"/>
    </xf>
    <xf numFmtId="0" fontId="9" fillId="0" borderId="0" xfId="0" applyFont="1" applyAlignment="1">
      <alignment vertical="center"/>
    </xf>
    <xf numFmtId="0" fontId="1" fillId="0" borderId="0" xfId="0" applyFont="1" applyAlignment="1">
      <alignment horizontal="center" vertical="center" wrapText="1"/>
    </xf>
    <xf numFmtId="0" fontId="0" fillId="16" borderId="0" xfId="0" applyFill="1" applyAlignment="1">
      <alignment vertical="center" wrapText="1"/>
    </xf>
    <xf numFmtId="0" fontId="1" fillId="16" borderId="0" xfId="0" applyFont="1" applyFill="1" applyAlignment="1">
      <alignment horizontal="center" vertical="center" wrapText="1"/>
    </xf>
    <xf numFmtId="0" fontId="0" fillId="16" borderId="0" xfId="0" applyFill="1"/>
    <xf numFmtId="0" fontId="0" fillId="16" borderId="0" xfId="0" applyFill="1" applyAlignment="1">
      <alignment wrapText="1"/>
    </xf>
    <xf numFmtId="0" fontId="3" fillId="16" borderId="0" xfId="0" applyFont="1" applyFill="1"/>
    <xf numFmtId="0" fontId="0" fillId="17" borderId="1" xfId="0" applyFill="1" applyBorder="1" applyAlignment="1">
      <alignment vertical="center" wrapText="1"/>
    </xf>
    <xf numFmtId="0" fontId="0" fillId="17" borderId="1" xfId="0" applyFill="1" applyBorder="1" applyAlignment="1">
      <alignment horizontal="center" vertical="center" wrapText="1"/>
    </xf>
    <xf numFmtId="0" fontId="0" fillId="17" borderId="6" xfId="0" applyFill="1" applyBorder="1" applyAlignment="1">
      <alignment vertical="center" wrapText="1"/>
    </xf>
    <xf numFmtId="0" fontId="3" fillId="17" borderId="1" xfId="0" applyFont="1" applyFill="1" applyBorder="1" applyAlignment="1">
      <alignment vertical="center" wrapText="1"/>
    </xf>
    <xf numFmtId="0" fontId="0" fillId="17" borderId="5" xfId="0" applyFill="1" applyBorder="1" applyAlignment="1">
      <alignment vertical="center" wrapText="1"/>
    </xf>
    <xf numFmtId="0" fontId="1" fillId="17" borderId="9" xfId="0" applyFont="1" applyFill="1" applyBorder="1" applyAlignment="1">
      <alignment horizontal="center" vertical="center" wrapText="1"/>
    </xf>
    <xf numFmtId="0" fontId="0" fillId="17" borderId="9" xfId="0" applyFill="1" applyBorder="1" applyAlignment="1">
      <alignment vertical="center" wrapText="1"/>
    </xf>
    <xf numFmtId="0" fontId="1" fillId="17" borderId="0" xfId="0" applyFont="1" applyFill="1" applyAlignment="1">
      <alignment horizontal="center" vertical="center" wrapText="1"/>
    </xf>
    <xf numFmtId="0" fontId="0" fillId="17" borderId="0" xfId="0" applyFill="1" applyAlignment="1">
      <alignment vertical="center" wrapText="1"/>
    </xf>
    <xf numFmtId="0" fontId="1" fillId="17" borderId="12" xfId="0" applyFont="1" applyFill="1" applyBorder="1" applyAlignment="1">
      <alignment horizontal="center" vertical="center" wrapText="1"/>
    </xf>
    <xf numFmtId="0" fontId="0" fillId="17" borderId="12" xfId="0" applyFill="1" applyBorder="1" applyAlignment="1">
      <alignment vertical="center" wrapText="1"/>
    </xf>
    <xf numFmtId="0" fontId="0" fillId="17" borderId="8" xfId="0" applyFill="1" applyBorder="1" applyAlignment="1">
      <alignment vertical="center" wrapText="1"/>
    </xf>
    <xf numFmtId="0" fontId="0" fillId="17" borderId="7" xfId="0" applyFill="1" applyBorder="1" applyAlignment="1">
      <alignment vertical="center" wrapText="1"/>
    </xf>
    <xf numFmtId="0" fontId="1" fillId="17" borderId="6"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7" xfId="0" applyFont="1" applyFill="1" applyBorder="1" applyAlignment="1">
      <alignment horizontal="center" vertical="center" wrapText="1"/>
    </xf>
    <xf numFmtId="0" fontId="3" fillId="16" borderId="0" xfId="0" applyFont="1" applyFill="1" applyAlignment="1">
      <alignment wrapText="1"/>
    </xf>
    <xf numFmtId="0" fontId="0" fillId="17" borderId="8" xfId="0" applyFill="1" applyBorder="1" applyAlignment="1">
      <alignment wrapText="1"/>
    </xf>
    <xf numFmtId="0" fontId="0" fillId="17" borderId="0" xfId="0" applyFill="1" applyAlignment="1">
      <alignment wrapText="1"/>
    </xf>
    <xf numFmtId="0" fontId="0" fillId="16" borderId="0" xfId="0" applyFill="1" applyAlignment="1">
      <alignment vertical="center"/>
    </xf>
    <xf numFmtId="0" fontId="0" fillId="18" borderId="0" xfId="0" applyFill="1" applyAlignment="1">
      <alignment wrapText="1"/>
    </xf>
    <xf numFmtId="0" fontId="10" fillId="19" borderId="0" xfId="0" applyFont="1" applyFill="1" applyAlignment="1">
      <alignment vertical="center" wrapText="1"/>
    </xf>
    <xf numFmtId="0" fontId="0" fillId="18" borderId="8" xfId="0" applyFill="1" applyBorder="1" applyAlignment="1">
      <alignment vertical="center" wrapText="1"/>
    </xf>
    <xf numFmtId="0" fontId="0" fillId="18" borderId="2" xfId="0" applyFill="1" applyBorder="1" applyAlignment="1">
      <alignment vertical="center" wrapText="1"/>
    </xf>
    <xf numFmtId="0" fontId="0" fillId="18" borderId="10" xfId="0" applyFill="1" applyBorder="1" applyAlignment="1">
      <alignment vertical="center" wrapText="1"/>
    </xf>
    <xf numFmtId="0" fontId="0" fillId="18" borderId="26" xfId="0" applyFill="1" applyBorder="1" applyAlignment="1">
      <alignment vertical="center" wrapText="1"/>
    </xf>
    <xf numFmtId="0" fontId="0" fillId="18" borderId="1" xfId="0" applyFill="1" applyBorder="1" applyAlignment="1">
      <alignment horizontal="center" vertical="center" wrapText="1"/>
    </xf>
    <xf numFmtId="0" fontId="0" fillId="18" borderId="1" xfId="0" applyFill="1" applyBorder="1" applyAlignment="1">
      <alignment vertical="center" wrapText="1"/>
    </xf>
    <xf numFmtId="0" fontId="3" fillId="18" borderId="1" xfId="0" applyFont="1" applyFill="1" applyBorder="1" applyAlignment="1">
      <alignment vertical="center" wrapText="1"/>
    </xf>
    <xf numFmtId="0" fontId="0" fillId="18" borderId="11" xfId="0" applyFill="1" applyBorder="1" applyAlignment="1">
      <alignment vertical="center" wrapText="1"/>
    </xf>
    <xf numFmtId="0" fontId="0" fillId="18" borderId="5" xfId="0" applyFill="1" applyBorder="1" applyAlignment="1">
      <alignment vertical="center" wrapText="1"/>
    </xf>
    <xf numFmtId="0" fontId="0" fillId="18" borderId="6" xfId="0" applyFill="1" applyBorder="1" applyAlignment="1">
      <alignment vertical="center" wrapText="1"/>
    </xf>
    <xf numFmtId="0" fontId="0" fillId="18" borderId="1" xfId="0" applyFill="1" applyBorder="1" applyAlignment="1">
      <alignment wrapText="1"/>
    </xf>
    <xf numFmtId="0" fontId="0" fillId="18" borderId="13" xfId="0" applyFill="1" applyBorder="1" applyAlignment="1">
      <alignment vertical="center" wrapText="1"/>
    </xf>
    <xf numFmtId="0" fontId="0" fillId="18" borderId="0" xfId="0" applyFill="1" applyAlignment="1">
      <alignment vertical="center" wrapText="1"/>
    </xf>
    <xf numFmtId="0" fontId="0" fillId="18" borderId="6" xfId="0" applyFill="1" applyBorder="1" applyAlignment="1">
      <alignment vertical="top" wrapText="1"/>
    </xf>
    <xf numFmtId="0" fontId="0" fillId="18" borderId="8" xfId="0" applyFill="1" applyBorder="1" applyAlignment="1">
      <alignment vertical="top" wrapText="1"/>
    </xf>
    <xf numFmtId="0" fontId="0" fillId="18" borderId="7" xfId="0" applyFill="1" applyBorder="1" applyAlignment="1">
      <alignment vertical="top" wrapText="1"/>
    </xf>
    <xf numFmtId="0" fontId="6" fillId="3" borderId="8" xfId="0" applyFont="1" applyFill="1" applyBorder="1" applyAlignment="1">
      <alignment vertical="center" wrapText="1"/>
    </xf>
    <xf numFmtId="0" fontId="0" fillId="3" borderId="0" xfId="0" applyFill="1" applyAlignment="1">
      <alignment wrapText="1"/>
    </xf>
    <xf numFmtId="0" fontId="0" fillId="4" borderId="11" xfId="0" applyFill="1" applyBorder="1" applyAlignment="1">
      <alignment wrapText="1"/>
    </xf>
    <xf numFmtId="0" fontId="0" fillId="18" borderId="7" xfId="0" applyFill="1" applyBorder="1" applyAlignment="1">
      <alignment vertical="center" wrapText="1"/>
    </xf>
    <xf numFmtId="0" fontId="0" fillId="19" borderId="0" xfId="0" applyFill="1" applyAlignment="1">
      <alignment vertical="center" wrapText="1"/>
    </xf>
    <xf numFmtId="0" fontId="1" fillId="19" borderId="0" xfId="0" applyFont="1" applyFill="1" applyAlignment="1">
      <alignment horizontal="center" vertical="center" wrapText="1"/>
    </xf>
    <xf numFmtId="0" fontId="0" fillId="19" borderId="0" xfId="0" applyFill="1"/>
    <xf numFmtId="0" fontId="0" fillId="19" borderId="0" xfId="0" applyFill="1" applyAlignment="1">
      <alignment wrapText="1"/>
    </xf>
    <xf numFmtId="0" fontId="3" fillId="19" borderId="0" xfId="0" applyFont="1" applyFill="1"/>
    <xf numFmtId="0" fontId="0" fillId="18" borderId="10" xfId="0" applyFill="1" applyBorder="1" applyAlignment="1">
      <alignment vertical="top" wrapText="1"/>
    </xf>
    <xf numFmtId="0" fontId="0" fillId="18" borderId="11" xfId="0" applyFill="1" applyBorder="1" applyAlignment="1">
      <alignment vertical="top" wrapText="1"/>
    </xf>
    <xf numFmtId="0" fontId="0" fillId="18" borderId="13" xfId="0" applyFill="1" applyBorder="1" applyAlignment="1">
      <alignment vertical="top" wrapText="1"/>
    </xf>
    <xf numFmtId="0" fontId="0" fillId="18" borderId="1" xfId="0" applyFill="1" applyBorder="1" applyAlignment="1">
      <alignment vertical="center"/>
    </xf>
    <xf numFmtId="0" fontId="0" fillId="18" borderId="8" xfId="0" applyFill="1" applyBorder="1" applyAlignment="1">
      <alignment wrapText="1"/>
    </xf>
    <xf numFmtId="0" fontId="3" fillId="18" borderId="1" xfId="0" applyFont="1" applyFill="1" applyBorder="1"/>
    <xf numFmtId="0" fontId="0" fillId="19" borderId="0" xfId="0" applyFill="1" applyAlignment="1">
      <alignment vertical="center"/>
    </xf>
    <xf numFmtId="0" fontId="1" fillId="18" borderId="6" xfId="0" applyFont="1" applyFill="1" applyBorder="1" applyAlignment="1">
      <alignment horizontal="center" vertical="center" wrapText="1"/>
    </xf>
    <xf numFmtId="0" fontId="1" fillId="18" borderId="8" xfId="0" applyFont="1" applyFill="1" applyBorder="1" applyAlignment="1">
      <alignment horizontal="center" vertical="center" wrapText="1"/>
    </xf>
    <xf numFmtId="0" fontId="1" fillId="18" borderId="7" xfId="0" applyFont="1" applyFill="1" applyBorder="1" applyAlignment="1">
      <alignment horizontal="center" vertical="center" wrapText="1"/>
    </xf>
    <xf numFmtId="0" fontId="1" fillId="0" borderId="8" xfId="0" applyFont="1" applyBorder="1" applyAlignment="1">
      <alignment horizontal="center" vertical="center"/>
    </xf>
    <xf numFmtId="0" fontId="1" fillId="3" borderId="6"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2" borderId="0" xfId="0" applyFont="1" applyFill="1" applyAlignment="1">
      <alignment horizontal="center" vertical="center" wrapText="1"/>
    </xf>
    <xf numFmtId="0" fontId="1" fillId="3" borderId="2"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0" borderId="0" xfId="0" applyFont="1" applyAlignment="1">
      <alignment horizont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11" xfId="0" applyFont="1" applyFill="1" applyBorder="1" applyAlignment="1">
      <alignment horizontal="center"/>
    </xf>
    <xf numFmtId="0" fontId="1" fillId="4" borderId="13" xfId="0" applyFont="1" applyFill="1" applyBorder="1" applyAlignment="1">
      <alignment horizontal="center"/>
    </xf>
    <xf numFmtId="0" fontId="1" fillId="6" borderId="0" xfId="0" applyFont="1" applyFill="1" applyAlignment="1">
      <alignment horizontal="center"/>
    </xf>
    <xf numFmtId="0" fontId="1" fillId="4" borderId="6" xfId="0" applyFont="1" applyFill="1" applyBorder="1" applyAlignment="1">
      <alignment horizontal="center"/>
    </xf>
    <xf numFmtId="0" fontId="1" fillId="4" borderId="8" xfId="0" applyFont="1" applyFill="1" applyBorder="1" applyAlignment="1">
      <alignment horizontal="center"/>
    </xf>
    <xf numFmtId="0" fontId="1" fillId="4" borderId="7" xfId="0" applyFont="1" applyFill="1" applyBorder="1" applyAlignment="1">
      <alignment horizontal="center"/>
    </xf>
    <xf numFmtId="0" fontId="1" fillId="13" borderId="6"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1" fillId="15" borderId="0" xfId="0" applyFont="1" applyFill="1" applyAlignment="1">
      <alignment horizontal="center" vertical="center" wrapText="1"/>
    </xf>
    <xf numFmtId="0" fontId="1" fillId="13" borderId="10"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0" borderId="0" xfId="0" applyFont="1" applyAlignment="1">
      <alignment horizontal="center"/>
    </xf>
    <xf numFmtId="0" fontId="1" fillId="18" borderId="11" xfId="0" applyFont="1" applyFill="1" applyBorder="1" applyAlignment="1">
      <alignment horizontal="center" vertical="center" wrapText="1"/>
    </xf>
    <xf numFmtId="0" fontId="1" fillId="18" borderId="13" xfId="0" applyFont="1" applyFill="1" applyBorder="1" applyAlignment="1">
      <alignment horizontal="center" vertical="center" wrapText="1"/>
    </xf>
    <xf numFmtId="0" fontId="0" fillId="21" borderId="6" xfId="0" applyFill="1" applyBorder="1" applyAlignment="1">
      <alignment vertical="center" wrapText="1"/>
    </xf>
    <xf numFmtId="0" fontId="1" fillId="21" borderId="11" xfId="0" applyFont="1" applyFill="1" applyBorder="1" applyAlignment="1">
      <alignment horizontal="center" vertical="center" wrapText="1"/>
    </xf>
    <xf numFmtId="0" fontId="0" fillId="21" borderId="1" xfId="0" applyFill="1" applyBorder="1" applyAlignment="1">
      <alignment vertical="center" wrapText="1"/>
    </xf>
    <xf numFmtId="0" fontId="0" fillId="21" borderId="1" xfId="0" applyFill="1" applyBorder="1" applyAlignment="1">
      <alignment horizontal="center" vertical="center" wrapText="1"/>
    </xf>
    <xf numFmtId="0" fontId="0" fillId="21" borderId="1" xfId="0" applyFill="1" applyBorder="1" applyAlignment="1">
      <alignment wrapText="1"/>
    </xf>
    <xf numFmtId="0" fontId="3" fillId="21" borderId="1" xfId="0" applyFont="1" applyFill="1" applyBorder="1" applyAlignment="1">
      <alignment vertical="center" wrapText="1"/>
    </xf>
    <xf numFmtId="0" fontId="0" fillId="21" borderId="8" xfId="0" applyFill="1" applyBorder="1" applyAlignment="1">
      <alignment vertical="center" wrapText="1"/>
    </xf>
    <xf numFmtId="0" fontId="0" fillId="21" borderId="0" xfId="0" applyFill="1" applyAlignment="1">
      <alignment vertical="center" wrapText="1"/>
    </xf>
    <xf numFmtId="0" fontId="0" fillId="21" borderId="7" xfId="0" applyFill="1" applyBorder="1" applyAlignment="1">
      <alignment vertical="center" wrapText="1"/>
    </xf>
    <xf numFmtId="0" fontId="0" fillId="21" borderId="7" xfId="0" applyFill="1" applyBorder="1" applyAlignment="1">
      <alignment horizontal="center" vertical="center" wrapText="1"/>
    </xf>
    <xf numFmtId="0" fontId="0" fillId="21" borderId="4" xfId="0" applyFill="1" applyBorder="1" applyAlignment="1">
      <alignment vertical="center" wrapText="1"/>
    </xf>
    <xf numFmtId="0" fontId="0" fillId="21" borderId="5" xfId="0" applyFill="1" applyBorder="1" applyAlignment="1">
      <alignment vertical="center" wrapText="1"/>
    </xf>
    <xf numFmtId="0" fontId="0" fillId="20" borderId="0" xfId="0" applyFill="1"/>
    <xf numFmtId="0" fontId="1" fillId="21" borderId="6" xfId="0" applyFont="1" applyFill="1" applyBorder="1" applyAlignment="1">
      <alignment horizontal="center" vertical="center" wrapText="1"/>
    </xf>
    <xf numFmtId="0" fontId="1" fillId="21" borderId="8"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0" borderId="0" xfId="0" applyFont="1" applyFill="1" applyAlignment="1">
      <alignment horizontal="center"/>
    </xf>
    <xf numFmtId="0" fontId="0" fillId="20" borderId="0" xfId="0" applyFill="1" applyAlignment="1">
      <alignment wrapText="1"/>
    </xf>
    <xf numFmtId="0" fontId="0" fillId="20" borderId="0" xfId="0" applyFill="1" applyAlignment="1">
      <alignment horizontal="center" vertical="center"/>
    </xf>
    <xf numFmtId="0" fontId="3" fillId="20" borderId="0" xfId="0" applyFont="1" applyFill="1"/>
    <xf numFmtId="0" fontId="0" fillId="21" borderId="10" xfId="0" applyFill="1" applyBorder="1" applyAlignment="1">
      <alignment vertical="top" wrapText="1"/>
    </xf>
    <xf numFmtId="0" fontId="0" fillId="21" borderId="11" xfId="0" applyFill="1" applyBorder="1" applyAlignment="1">
      <alignment vertical="top" wrapText="1"/>
    </xf>
    <xf numFmtId="0" fontId="0" fillId="21" borderId="13" xfId="0" applyFill="1" applyBorder="1" applyAlignment="1">
      <alignment vertical="top" wrapText="1"/>
    </xf>
    <xf numFmtId="0" fontId="0" fillId="21" borderId="26" xfId="0" applyFill="1" applyBorder="1" applyAlignment="1">
      <alignment vertical="center" wrapText="1"/>
    </xf>
    <xf numFmtId="0" fontId="1" fillId="21" borderId="0" xfId="0" applyFont="1" applyFill="1" applyAlignment="1">
      <alignment horizontal="center"/>
    </xf>
    <xf numFmtId="0" fontId="1" fillId="21" borderId="12" xfId="0" applyFont="1" applyFill="1" applyBorder="1" applyAlignment="1">
      <alignment horizontal="center"/>
    </xf>
    <xf numFmtId="0" fontId="0" fillId="21" borderId="4" xfId="0" applyFill="1" applyBorder="1" applyAlignment="1">
      <alignment wrapText="1"/>
    </xf>
    <xf numFmtId="0" fontId="3" fillId="21" borderId="1" xfId="0" applyFont="1" applyFill="1" applyBorder="1"/>
    <xf numFmtId="0" fontId="0" fillId="21" borderId="8" xfId="0" applyFill="1" applyBorder="1"/>
    <xf numFmtId="0" fontId="0" fillId="21" borderId="7" xfId="0" applyFill="1" applyBorder="1"/>
    <xf numFmtId="0" fontId="1" fillId="21" borderId="6" xfId="0" applyFont="1" applyFill="1" applyBorder="1" applyAlignment="1">
      <alignment horizontal="center"/>
    </xf>
    <xf numFmtId="0" fontId="0" fillId="3" borderId="5" xfId="0" applyFill="1" applyBorder="1" applyAlignment="1">
      <alignment horizontal="center" vertical="center"/>
    </xf>
    <xf numFmtId="0" fontId="0" fillId="4" borderId="5" xfId="0" applyFill="1" applyBorder="1" applyAlignment="1">
      <alignment horizontal="center" vertical="center"/>
    </xf>
    <xf numFmtId="0" fontId="0" fillId="13" borderId="5" xfId="0" applyFill="1" applyBorder="1" applyAlignment="1">
      <alignment horizontal="center" vertical="center"/>
    </xf>
    <xf numFmtId="0" fontId="0" fillId="18" borderId="5" xfId="0" applyFill="1" applyBorder="1" applyAlignment="1">
      <alignment horizontal="center" vertical="center"/>
    </xf>
    <xf numFmtId="0" fontId="0" fillId="21" borderId="1" xfId="0" applyFill="1" applyBorder="1" applyAlignment="1">
      <alignment horizontal="center" vertical="center"/>
    </xf>
    <xf numFmtId="0" fontId="0" fillId="16" borderId="0" xfId="0" applyFill="1" applyAlignment="1">
      <alignment horizontal="center" vertical="center" wrapText="1"/>
    </xf>
    <xf numFmtId="0" fontId="3" fillId="16" borderId="0" xfId="0" applyFont="1" applyFill="1" applyAlignment="1">
      <alignment vertical="center" wrapText="1"/>
    </xf>
    <xf numFmtId="0" fontId="0" fillId="17" borderId="5" xfId="0" applyFill="1" applyBorder="1" applyAlignment="1">
      <alignment horizontal="center" vertical="center"/>
    </xf>
    <xf numFmtId="0" fontId="0" fillId="21" borderId="1" xfId="0" applyFill="1" applyBorder="1" applyAlignment="1">
      <alignment vertical="center"/>
    </xf>
    <xf numFmtId="0" fontId="1" fillId="0" borderId="13" xfId="0" applyFont="1" applyBorder="1" applyAlignment="1">
      <alignment horizontal="center" vertical="center"/>
    </xf>
    <xf numFmtId="0" fontId="0" fillId="6" borderId="0" xfId="0" applyFill="1" applyAlignment="1">
      <alignment vertical="center"/>
    </xf>
    <xf numFmtId="0" fontId="0" fillId="20" borderId="0" xfId="0" applyFill="1" applyAlignment="1">
      <alignment vertical="center"/>
    </xf>
    <xf numFmtId="0" fontId="0" fillId="3" borderId="7" xfId="0" applyFill="1" applyBorder="1" applyAlignment="1">
      <alignment horizontal="center" vertical="center" wrapText="1"/>
    </xf>
    <xf numFmtId="0" fontId="3" fillId="3" borderId="7" xfId="0" applyFont="1" applyFill="1" applyBorder="1" applyAlignment="1">
      <alignment vertical="center" wrapText="1"/>
    </xf>
    <xf numFmtId="0" fontId="0" fillId="3" borderId="0" xfId="0" applyFill="1" applyAlignment="1">
      <alignment vertical="center" wrapText="1"/>
    </xf>
    <xf numFmtId="0" fontId="1" fillId="0" borderId="0" xfId="0" applyFont="1"/>
    <xf numFmtId="0" fontId="1" fillId="0" borderId="4" xfId="0" applyFont="1" applyBorder="1" applyAlignment="1">
      <alignment horizontal="center" vertical="center"/>
    </xf>
    <xf numFmtId="0" fontId="1" fillId="0" borderId="0" xfId="0" applyFont="1" applyAlignment="1">
      <alignment horizontal="right" vertical="center" wrapText="1"/>
    </xf>
    <xf numFmtId="0" fontId="1" fillId="0" borderId="1" xfId="0" applyFont="1" applyBorder="1" applyAlignment="1">
      <alignment horizontal="center"/>
    </xf>
    <xf numFmtId="0" fontId="1" fillId="0" borderId="6" xfId="0" applyFont="1" applyBorder="1" applyAlignment="1">
      <alignment horizontal="center"/>
    </xf>
    <xf numFmtId="0" fontId="0" fillId="0" borderId="0" xfId="0" applyAlignment="1">
      <alignment horizontal="right"/>
    </xf>
    <xf numFmtId="0" fontId="1" fillId="0" borderId="0" xfId="0" applyFont="1" applyAlignment="1">
      <alignment horizontal="right"/>
    </xf>
    <xf numFmtId="164" fontId="0" fillId="0" borderId="1" xfId="0" applyNumberFormat="1" applyBorder="1" applyAlignment="1">
      <alignment horizontal="center"/>
    </xf>
    <xf numFmtId="2" fontId="0" fillId="3" borderId="5" xfId="0" applyNumberFormat="1" applyFill="1" applyBorder="1" applyAlignment="1">
      <alignment horizontal="center"/>
    </xf>
    <xf numFmtId="2" fontId="0" fillId="4" borderId="5" xfId="0" applyNumberFormat="1" applyFill="1" applyBorder="1" applyAlignment="1">
      <alignment horizontal="center"/>
    </xf>
    <xf numFmtId="2" fontId="0" fillId="13" borderId="5" xfId="0" applyNumberFormat="1" applyFill="1" applyBorder="1" applyAlignment="1">
      <alignment horizontal="center"/>
    </xf>
    <xf numFmtId="2" fontId="0" fillId="17" borderId="5" xfId="0" applyNumberFormat="1" applyFill="1" applyBorder="1" applyAlignment="1">
      <alignment horizontal="center"/>
    </xf>
    <xf numFmtId="2" fontId="0" fillId="18" borderId="5" xfId="0" applyNumberFormat="1" applyFill="1" applyBorder="1" applyAlignment="1">
      <alignment horizontal="center"/>
    </xf>
    <xf numFmtId="2" fontId="0" fillId="21" borderId="5" xfId="0" applyNumberFormat="1" applyFill="1" applyBorder="1" applyAlignment="1">
      <alignment horizontal="center"/>
    </xf>
    <xf numFmtId="0" fontId="1" fillId="7" borderId="1" xfId="0" applyFont="1" applyFill="1" applyBorder="1" applyAlignment="1">
      <alignment horizontal="right"/>
    </xf>
    <xf numFmtId="164" fontId="0" fillId="7" borderId="1" xfId="0" applyNumberFormat="1" applyFill="1" applyBorder="1" applyAlignment="1">
      <alignment horizontal="center"/>
    </xf>
    <xf numFmtId="1" fontId="0" fillId="0" borderId="0" xfId="0" applyNumberFormat="1" applyAlignment="1">
      <alignment horizontal="center"/>
    </xf>
    <xf numFmtId="165" fontId="0" fillId="0" borderId="0" xfId="0" applyNumberFormat="1" applyAlignment="1">
      <alignment horizontal="center" vertical="center"/>
    </xf>
    <xf numFmtId="0" fontId="1" fillId="7" borderId="1" xfId="0" applyFont="1" applyFill="1" applyBorder="1"/>
    <xf numFmtId="0" fontId="1" fillId="7" borderId="1" xfId="0" applyFont="1" applyFill="1" applyBorder="1" applyAlignment="1">
      <alignment horizontal="center"/>
    </xf>
    <xf numFmtId="2" fontId="1" fillId="7" borderId="1" xfId="0" applyNumberFormat="1" applyFont="1" applyFill="1" applyBorder="1"/>
    <xf numFmtId="165" fontId="1" fillId="0" borderId="0" xfId="0" applyNumberFormat="1" applyFont="1" applyAlignment="1">
      <alignment horizontal="center" vertical="center"/>
    </xf>
    <xf numFmtId="0" fontId="1" fillId="5" borderId="1"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1" fillId="5" borderId="1" xfId="0" applyNumberFormat="1" applyFont="1" applyFill="1" applyBorder="1" applyAlignment="1">
      <alignment horizontal="center" vertical="center"/>
    </xf>
    <xf numFmtId="0" fontId="1" fillId="6" borderId="1" xfId="0" applyFont="1" applyFill="1" applyBorder="1" applyAlignment="1">
      <alignment horizontal="center" vertical="center" wrapText="1"/>
    </xf>
    <xf numFmtId="165" fontId="1" fillId="6" borderId="1" xfId="0" applyNumberFormat="1" applyFont="1" applyFill="1" applyBorder="1" applyAlignment="1">
      <alignment horizontal="center" vertical="center"/>
    </xf>
    <xf numFmtId="0" fontId="1" fillId="15" borderId="1" xfId="0" applyFont="1" applyFill="1" applyBorder="1" applyAlignment="1">
      <alignment horizontal="center" vertical="center" wrapText="1"/>
    </xf>
    <xf numFmtId="165" fontId="1" fillId="15" borderId="1" xfId="0" applyNumberFormat="1" applyFont="1" applyFill="1" applyBorder="1" applyAlignment="1">
      <alignment horizontal="center" vertical="center"/>
    </xf>
    <xf numFmtId="1" fontId="1" fillId="7" borderId="0" xfId="0" applyNumberFormat="1" applyFont="1" applyFill="1" applyAlignment="1">
      <alignment horizontal="center"/>
    </xf>
    <xf numFmtId="1" fontId="1" fillId="7" borderId="0" xfId="0" applyNumberFormat="1" applyFont="1" applyFill="1" applyAlignment="1">
      <alignment horizontal="right"/>
    </xf>
    <xf numFmtId="165" fontId="1" fillId="7" borderId="1" xfId="0" applyNumberFormat="1" applyFont="1" applyFill="1" applyBorder="1" applyAlignment="1">
      <alignment horizontal="center" vertical="center"/>
    </xf>
    <xf numFmtId="166" fontId="1" fillId="7" borderId="1" xfId="0" applyNumberFormat="1" applyFont="1" applyFill="1" applyBorder="1" applyAlignment="1">
      <alignment horizontal="center" vertical="center"/>
    </xf>
    <xf numFmtId="0" fontId="0" fillId="3" borderId="8" xfId="0" applyFill="1" applyBorder="1" applyAlignment="1">
      <alignment horizontal="left" vertical="center" wrapText="1"/>
    </xf>
    <xf numFmtId="0" fontId="0" fillId="3" borderId="6" xfId="0" applyFill="1" applyBorder="1" applyAlignment="1">
      <alignment horizontal="left" vertical="center" wrapText="1"/>
    </xf>
    <xf numFmtId="0" fontId="1" fillId="0" borderId="0" xfId="0" applyFont="1" applyAlignment="1">
      <alignment horizontal="center" vertical="center"/>
    </xf>
    <xf numFmtId="0" fontId="12" fillId="0" borderId="0" xfId="0" applyFont="1"/>
    <xf numFmtId="0" fontId="1" fillId="0" borderId="2" xfId="0" applyFont="1" applyBorder="1" applyAlignment="1">
      <alignment horizontal="center" vertical="center"/>
    </xf>
    <xf numFmtId="0" fontId="1" fillId="0" borderId="9" xfId="0" applyFont="1" applyBorder="1" applyAlignment="1">
      <alignment vertical="center"/>
    </xf>
    <xf numFmtId="0" fontId="1" fillId="0" borderId="10" xfId="0" applyFont="1" applyBorder="1" applyAlignment="1">
      <alignment vertical="center"/>
    </xf>
    <xf numFmtId="0" fontId="0" fillId="3" borderId="3" xfId="0" applyFill="1" applyBorder="1" applyAlignment="1">
      <alignment horizontal="center" vertical="center" wrapText="1"/>
    </xf>
    <xf numFmtId="0" fontId="0" fillId="6" borderId="0" xfId="0" applyFill="1" applyAlignment="1">
      <alignment horizontal="center"/>
    </xf>
    <xf numFmtId="0" fontId="0" fillId="15" borderId="0" xfId="0" applyFill="1" applyAlignment="1">
      <alignment horizontal="center"/>
    </xf>
    <xf numFmtId="0" fontId="10" fillId="19" borderId="0" xfId="0" applyFont="1" applyFill="1" applyAlignment="1">
      <alignment horizontal="center" vertical="center" wrapText="1"/>
    </xf>
    <xf numFmtId="0" fontId="0" fillId="20" borderId="0" xfId="0" applyFill="1" applyAlignment="1">
      <alignment horizontal="center"/>
    </xf>
    <xf numFmtId="0" fontId="13" fillId="0" borderId="1" xfId="0" applyFont="1" applyBorder="1" applyAlignment="1">
      <alignment horizontal="center" vertical="center"/>
    </xf>
    <xf numFmtId="0" fontId="13" fillId="2" borderId="8" xfId="0" applyFont="1" applyFill="1" applyBorder="1" applyAlignment="1">
      <alignment horizontal="center" vertical="center" wrapText="1"/>
    </xf>
    <xf numFmtId="0" fontId="14" fillId="3" borderId="7" xfId="0" applyFont="1" applyFill="1" applyBorder="1" applyAlignment="1">
      <alignment vertical="center"/>
    </xf>
    <xf numFmtId="0" fontId="14" fillId="3" borderId="8" xfId="0" applyFont="1" applyFill="1" applyBorder="1" applyAlignment="1">
      <alignment horizontal="center"/>
    </xf>
    <xf numFmtId="0" fontId="14" fillId="3" borderId="1" xfId="0" applyFont="1" applyFill="1" applyBorder="1" applyAlignment="1">
      <alignment horizontal="left" vertical="center"/>
    </xf>
    <xf numFmtId="0" fontId="14" fillId="3" borderId="1" xfId="0" applyFont="1" applyFill="1" applyBorder="1" applyAlignment="1">
      <alignment vertical="center"/>
    </xf>
    <xf numFmtId="0" fontId="14" fillId="3" borderId="1" xfId="0" applyFont="1" applyFill="1" applyBorder="1" applyAlignment="1">
      <alignment vertical="top"/>
    </xf>
    <xf numFmtId="0" fontId="14" fillId="3" borderId="7" xfId="0" applyFont="1" applyFill="1" applyBorder="1" applyAlignment="1">
      <alignment horizontal="center"/>
    </xf>
    <xf numFmtId="0" fontId="14" fillId="4" borderId="1" xfId="0" applyFont="1" applyFill="1" applyBorder="1" applyAlignment="1">
      <alignment vertical="center"/>
    </xf>
    <xf numFmtId="0" fontId="13" fillId="6" borderId="8" xfId="0" applyFont="1" applyFill="1" applyBorder="1" applyAlignment="1">
      <alignment horizontal="center" vertical="center" wrapText="1"/>
    </xf>
    <xf numFmtId="0" fontId="14" fillId="4" borderId="1" xfId="0" applyFont="1" applyFill="1" applyBorder="1"/>
    <xf numFmtId="0" fontId="13" fillId="15" borderId="2" xfId="0" applyFont="1" applyFill="1" applyBorder="1" applyAlignment="1">
      <alignment horizontal="center" vertical="center" wrapText="1"/>
    </xf>
    <xf numFmtId="0" fontId="14" fillId="13" borderId="2" xfId="0" applyFont="1" applyFill="1" applyBorder="1" applyAlignment="1">
      <alignment vertical="center"/>
    </xf>
    <xf numFmtId="0" fontId="14" fillId="13" borderId="5" xfId="0" applyFont="1" applyFill="1" applyBorder="1" applyAlignment="1">
      <alignment horizontal="center" vertical="center"/>
    </xf>
    <xf numFmtId="0" fontId="14" fillId="13" borderId="6" xfId="0" applyFont="1" applyFill="1" applyBorder="1" applyAlignment="1">
      <alignment horizontal="center"/>
    </xf>
    <xf numFmtId="0" fontId="14" fillId="13" borderId="1" xfId="0" applyFont="1" applyFill="1" applyBorder="1" applyAlignment="1">
      <alignment vertical="center"/>
    </xf>
    <xf numFmtId="0" fontId="14" fillId="13" borderId="7" xfId="0" applyFont="1" applyFill="1" applyBorder="1" applyAlignment="1">
      <alignment horizontal="center"/>
    </xf>
    <xf numFmtId="0" fontId="14" fillId="17" borderId="6" xfId="0" applyFont="1" applyFill="1" applyBorder="1" applyAlignment="1">
      <alignment vertical="center"/>
    </xf>
    <xf numFmtId="0" fontId="14" fillId="17" borderId="1" xfId="0" applyFont="1" applyFill="1" applyBorder="1" applyAlignment="1">
      <alignment horizontal="center" vertical="center"/>
    </xf>
    <xf numFmtId="0" fontId="13" fillId="16" borderId="8" xfId="0" applyFont="1" applyFill="1" applyBorder="1" applyAlignment="1">
      <alignment horizontal="center" vertical="center" wrapText="1"/>
    </xf>
    <xf numFmtId="0" fontId="14" fillId="17" borderId="8" xfId="0" applyFont="1" applyFill="1" applyBorder="1" applyAlignment="1">
      <alignment horizontal="center"/>
    </xf>
    <xf numFmtId="0" fontId="14" fillId="17" borderId="1" xfId="0" applyFont="1" applyFill="1" applyBorder="1" applyAlignment="1">
      <alignment vertical="center"/>
    </xf>
    <xf numFmtId="0" fontId="13" fillId="16" borderId="13" xfId="0" applyFont="1" applyFill="1" applyBorder="1" applyAlignment="1">
      <alignment horizontal="center" vertical="center" wrapText="1"/>
    </xf>
    <xf numFmtId="0" fontId="14" fillId="17" borderId="26" xfId="0" applyFont="1" applyFill="1" applyBorder="1" applyAlignment="1">
      <alignment vertical="center"/>
    </xf>
    <xf numFmtId="0" fontId="14" fillId="17" borderId="7" xfId="0" applyFont="1" applyFill="1" applyBorder="1" applyAlignment="1">
      <alignment horizontal="center"/>
    </xf>
    <xf numFmtId="0" fontId="13" fillId="19" borderId="6" xfId="0" applyFont="1" applyFill="1" applyBorder="1" applyAlignment="1">
      <alignment horizontal="center" vertical="center" wrapText="1"/>
    </xf>
    <xf numFmtId="0" fontId="14" fillId="18" borderId="1" xfId="0" applyFont="1" applyFill="1" applyBorder="1" applyAlignment="1">
      <alignment vertical="center" wrapText="1"/>
    </xf>
    <xf numFmtId="0" fontId="14" fillId="18" borderId="6" xfId="0" applyFont="1" applyFill="1" applyBorder="1" applyAlignment="1">
      <alignment horizontal="center"/>
    </xf>
    <xf numFmtId="0" fontId="13" fillId="19" borderId="8" xfId="0" applyFont="1" applyFill="1" applyBorder="1" applyAlignment="1">
      <alignment horizontal="center" vertical="center" wrapText="1"/>
    </xf>
    <xf numFmtId="0" fontId="14" fillId="18" borderId="8" xfId="0" applyFont="1" applyFill="1" applyBorder="1" applyAlignment="1">
      <alignment horizontal="center"/>
    </xf>
    <xf numFmtId="0" fontId="13" fillId="19" borderId="7" xfId="0" applyFont="1" applyFill="1" applyBorder="1" applyAlignment="1">
      <alignment horizontal="center" vertical="center" wrapText="1"/>
    </xf>
    <xf numFmtId="0" fontId="14" fillId="18" borderId="1" xfId="0" applyFont="1" applyFill="1" applyBorder="1" applyAlignment="1">
      <alignment vertical="top" wrapText="1"/>
    </xf>
    <xf numFmtId="0" fontId="14" fillId="18" borderId="7" xfId="0" applyFont="1" applyFill="1" applyBorder="1" applyAlignment="1">
      <alignment horizontal="center"/>
    </xf>
    <xf numFmtId="0" fontId="13" fillId="20" borderId="6" xfId="0" applyFont="1" applyFill="1" applyBorder="1" applyAlignment="1">
      <alignment horizontal="center" vertical="center" wrapText="1"/>
    </xf>
    <xf numFmtId="0" fontId="14" fillId="21" borderId="6" xfId="0" applyFont="1" applyFill="1" applyBorder="1" applyAlignment="1">
      <alignment vertical="center" wrapText="1"/>
    </xf>
    <xf numFmtId="0" fontId="14" fillId="21" borderId="1" xfId="0" applyFont="1" applyFill="1" applyBorder="1" applyAlignment="1">
      <alignment horizontal="center" vertical="center"/>
    </xf>
    <xf numFmtId="0" fontId="13" fillId="20" borderId="8" xfId="0" applyFont="1" applyFill="1" applyBorder="1" applyAlignment="1">
      <alignment horizontal="center" vertical="center" wrapText="1"/>
    </xf>
    <xf numFmtId="0" fontId="14" fillId="21" borderId="1" xfId="0" applyFont="1" applyFill="1" applyBorder="1" applyAlignment="1">
      <alignment horizontal="center"/>
    </xf>
    <xf numFmtId="0" fontId="14" fillId="21" borderId="1" xfId="0" applyFont="1" applyFill="1" applyBorder="1" applyAlignment="1">
      <alignment vertical="center" wrapText="1"/>
    </xf>
    <xf numFmtId="0" fontId="13" fillId="15" borderId="7" xfId="0" applyFont="1" applyFill="1" applyBorder="1" applyAlignment="1">
      <alignment horizontal="center" vertical="center" wrapText="1"/>
    </xf>
    <xf numFmtId="0" fontId="0" fillId="3" borderId="8" xfId="0" applyFill="1" applyBorder="1" applyAlignment="1">
      <alignment horizontal="center" vertical="center" wrapText="1"/>
    </xf>
    <xf numFmtId="0" fontId="0" fillId="4" borderId="8" xfId="0" applyFill="1" applyBorder="1" applyAlignment="1">
      <alignment horizontal="center"/>
    </xf>
    <xf numFmtId="0" fontId="0" fillId="4" borderId="6" xfId="0" applyFill="1" applyBorder="1" applyAlignment="1">
      <alignment horizontal="center" vertical="center" wrapText="1"/>
    </xf>
    <xf numFmtId="0" fontId="3" fillId="4" borderId="8" xfId="0" applyFont="1" applyFill="1" applyBorder="1" applyAlignment="1">
      <alignment horizontal="center" vertical="top" wrapText="1"/>
    </xf>
    <xf numFmtId="0" fontId="0" fillId="4" borderId="8" xfId="0" applyFill="1" applyBorder="1" applyAlignment="1">
      <alignment horizontal="center" vertical="center" wrapText="1"/>
    </xf>
    <xf numFmtId="0" fontId="0" fillId="4" borderId="7" xfId="0" applyFill="1" applyBorder="1" applyAlignment="1">
      <alignment horizontal="center"/>
    </xf>
    <xf numFmtId="0" fontId="0" fillId="4" borderId="6" xfId="0" applyFill="1" applyBorder="1" applyAlignment="1">
      <alignment horizontal="center"/>
    </xf>
    <xf numFmtId="0" fontId="0" fillId="13" borderId="6" xfId="0" applyFill="1" applyBorder="1" applyAlignment="1">
      <alignment horizontal="center" vertical="center" wrapText="1"/>
    </xf>
    <xf numFmtId="0" fontId="0" fillId="13" borderId="8" xfId="0" applyFill="1" applyBorder="1" applyAlignment="1">
      <alignment horizontal="center"/>
    </xf>
    <xf numFmtId="0" fontId="0" fillId="13" borderId="7" xfId="0" applyFill="1" applyBorder="1" applyAlignment="1">
      <alignment horizontal="center"/>
    </xf>
    <xf numFmtId="0" fontId="0" fillId="13" borderId="6" xfId="0" applyFill="1" applyBorder="1" applyAlignment="1">
      <alignment horizontal="center" vertical="center"/>
    </xf>
    <xf numFmtId="0" fontId="0" fillId="16" borderId="9" xfId="0" applyFill="1" applyBorder="1" applyAlignment="1">
      <alignment vertical="center" wrapText="1"/>
    </xf>
    <xf numFmtId="0" fontId="0" fillId="17" borderId="6" xfId="0" applyFill="1" applyBorder="1" applyAlignment="1">
      <alignment horizontal="center" vertical="center" wrapText="1"/>
    </xf>
    <xf numFmtId="0" fontId="3" fillId="17" borderId="8" xfId="0" applyFont="1" applyFill="1" applyBorder="1" applyAlignment="1">
      <alignment horizontal="center" wrapText="1"/>
    </xf>
    <xf numFmtId="0" fontId="0" fillId="17" borderId="8" xfId="0" applyFill="1" applyBorder="1" applyAlignment="1">
      <alignment horizontal="center" vertical="center" wrapText="1"/>
    </xf>
    <xf numFmtId="0" fontId="0" fillId="17" borderId="7" xfId="0" applyFill="1" applyBorder="1" applyAlignment="1">
      <alignment horizontal="center" vertical="center" wrapText="1"/>
    </xf>
    <xf numFmtId="0" fontId="0" fillId="18" borderId="6" xfId="0" applyFill="1" applyBorder="1" applyAlignment="1">
      <alignment horizontal="center" vertical="center" wrapText="1"/>
    </xf>
    <xf numFmtId="0" fontId="10" fillId="18" borderId="8" xfId="0" applyFont="1" applyFill="1" applyBorder="1" applyAlignment="1">
      <alignment horizontal="center" vertical="center" wrapText="1"/>
    </xf>
    <xf numFmtId="0" fontId="10" fillId="18" borderId="7" xfId="0" applyFont="1" applyFill="1" applyBorder="1" applyAlignment="1">
      <alignment horizontal="center" vertical="center" wrapText="1"/>
    </xf>
    <xf numFmtId="0" fontId="0" fillId="19" borderId="10" xfId="0" applyFill="1" applyBorder="1" applyAlignment="1">
      <alignment vertical="center" wrapText="1"/>
    </xf>
    <xf numFmtId="0" fontId="10" fillId="19" borderId="12" xfId="0" applyFont="1" applyFill="1" applyBorder="1" applyAlignment="1">
      <alignment vertical="center" wrapText="1"/>
    </xf>
    <xf numFmtId="0" fontId="0" fillId="18" borderId="9" xfId="0" applyFill="1" applyBorder="1" applyAlignment="1">
      <alignment vertical="top" wrapText="1"/>
    </xf>
    <xf numFmtId="0" fontId="0" fillId="20" borderId="9" xfId="0" applyFill="1" applyBorder="1" applyAlignment="1">
      <alignment vertical="center" wrapText="1"/>
    </xf>
    <xf numFmtId="0" fontId="0" fillId="21" borderId="6" xfId="0" applyFill="1" applyBorder="1" applyAlignment="1">
      <alignment horizontal="center" vertical="center" wrapText="1"/>
    </xf>
    <xf numFmtId="0" fontId="0" fillId="21" borderId="8" xfId="0" applyFill="1" applyBorder="1" applyAlignment="1">
      <alignment horizontal="center"/>
    </xf>
    <xf numFmtId="0" fontId="0" fillId="21" borderId="7" xfId="0" applyFill="1" applyBorder="1" applyAlignment="1">
      <alignment horizontal="center"/>
    </xf>
    <xf numFmtId="0" fontId="0" fillId="21" borderId="6" xfId="0" applyFill="1" applyBorder="1" applyAlignment="1">
      <alignment horizontal="center" vertical="center"/>
    </xf>
    <xf numFmtId="0" fontId="0" fillId="21" borderId="2" xfId="0" applyFill="1" applyBorder="1" applyAlignment="1">
      <alignment vertical="center" wrapText="1"/>
    </xf>
    <xf numFmtId="0" fontId="3" fillId="21" borderId="1" xfId="0" applyFont="1" applyFill="1" applyBorder="1" applyAlignment="1">
      <alignment wrapText="1"/>
    </xf>
    <xf numFmtId="0" fontId="0" fillId="21" borderId="8" xfId="0" applyFill="1" applyBorder="1" applyAlignment="1">
      <alignment horizontal="center" vertical="center" wrapText="1"/>
    </xf>
    <xf numFmtId="0" fontId="0" fillId="21" borderId="6" xfId="0" applyFill="1" applyBorder="1" applyAlignment="1">
      <alignment vertical="top" wrapText="1"/>
    </xf>
    <xf numFmtId="0" fontId="3" fillId="21" borderId="7" xfId="0" applyFont="1" applyFill="1" applyBorder="1" applyAlignment="1">
      <alignment vertical="center" wrapText="1"/>
    </xf>
    <xf numFmtId="0" fontId="1" fillId="21" borderId="3" xfId="0" applyFont="1" applyFill="1" applyBorder="1" applyAlignment="1">
      <alignment horizontal="center" vertical="center" wrapText="1"/>
    </xf>
    <xf numFmtId="0" fontId="0" fillId="21" borderId="8" xfId="0" applyFill="1" applyBorder="1" applyAlignment="1">
      <alignment wrapText="1"/>
    </xf>
    <xf numFmtId="0" fontId="0" fillId="21" borderId="8" xfId="0" applyFill="1" applyBorder="1" applyAlignment="1">
      <alignment vertical="top" wrapText="1"/>
    </xf>
    <xf numFmtId="0" fontId="0" fillId="21" borderId="7" xfId="0" applyFill="1" applyBorder="1" applyAlignment="1">
      <alignment vertical="top" wrapText="1"/>
    </xf>
    <xf numFmtId="0" fontId="0" fillId="21" borderId="0" xfId="0" applyFill="1" applyAlignment="1">
      <alignment wrapText="1"/>
    </xf>
    <xf numFmtId="0" fontId="0" fillId="21" borderId="12" xfId="0" applyFill="1" applyBorder="1" applyAlignment="1">
      <alignment vertical="center" wrapText="1"/>
    </xf>
    <xf numFmtId="0" fontId="13" fillId="20" borderId="10" xfId="0" applyFont="1" applyFill="1" applyBorder="1" applyAlignment="1">
      <alignment horizontal="center" vertical="center" wrapText="1"/>
    </xf>
    <xf numFmtId="0" fontId="13" fillId="20" borderId="11" xfId="0" applyFont="1" applyFill="1" applyBorder="1" applyAlignment="1">
      <alignment horizontal="center" vertical="center" wrapText="1"/>
    </xf>
    <xf numFmtId="2" fontId="0" fillId="21" borderId="1" xfId="0" applyNumberFormat="1" applyFill="1" applyBorder="1" applyAlignment="1">
      <alignment horizontal="center"/>
    </xf>
    <xf numFmtId="2" fontId="0" fillId="7" borderId="5" xfId="0" applyNumberFormat="1" applyFill="1" applyBorder="1" applyAlignment="1">
      <alignment horizontal="center"/>
    </xf>
    <xf numFmtId="2" fontId="0" fillId="7" borderId="1" xfId="0" applyNumberFormat="1" applyFill="1" applyBorder="1" applyAlignment="1">
      <alignment horizontal="center"/>
    </xf>
    <xf numFmtId="0" fontId="15" fillId="0" borderId="0" xfId="0" applyFont="1" applyAlignment="1">
      <alignment horizontal="left" vertical="top" wrapText="1"/>
    </xf>
    <xf numFmtId="0" fontId="0" fillId="7" borderId="0" xfId="0" applyFill="1"/>
    <xf numFmtId="0" fontId="1" fillId="0" borderId="1" xfId="0" applyFont="1" applyBorder="1" applyAlignment="1">
      <alignment horizontal="right"/>
    </xf>
    <xf numFmtId="0" fontId="17" fillId="0" borderId="0" xfId="0" applyFont="1" applyAlignment="1">
      <alignment vertical="center"/>
    </xf>
    <xf numFmtId="0" fontId="13" fillId="20" borderId="7"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0" fillId="2" borderId="0" xfId="0" applyFill="1" applyAlignment="1">
      <alignment vertical="top" wrapText="1"/>
    </xf>
    <xf numFmtId="0" fontId="0" fillId="2" borderId="0" xfId="0" applyFill="1" applyAlignment="1">
      <alignment horizontal="left" vertical="center" wrapText="1"/>
    </xf>
    <xf numFmtId="0" fontId="3" fillId="2" borderId="0" xfId="0" applyFont="1" applyFill="1" applyAlignment="1">
      <alignment vertical="center" wrapText="1"/>
    </xf>
    <xf numFmtId="0" fontId="0" fillId="3" borderId="13" xfId="0" applyFill="1" applyBorder="1" applyAlignment="1">
      <alignment vertical="center" wrapText="1"/>
    </xf>
    <xf numFmtId="0" fontId="0" fillId="17" borderId="26" xfId="0" applyFill="1" applyBorder="1" applyAlignment="1">
      <alignment vertical="center" wrapText="1"/>
    </xf>
    <xf numFmtId="0" fontId="0" fillId="17" borderId="2" xfId="0" applyFill="1" applyBorder="1" applyAlignment="1">
      <alignment horizontal="center" vertical="center" wrapText="1"/>
    </xf>
    <xf numFmtId="0" fontId="0" fillId="17" borderId="3" xfId="0" applyFill="1" applyBorder="1" applyAlignment="1">
      <alignment horizontal="center" vertical="center" wrapText="1"/>
    </xf>
    <xf numFmtId="0" fontId="0" fillId="17" borderId="4" xfId="0" applyFill="1" applyBorder="1" applyAlignment="1">
      <alignment horizontal="center" vertical="center" wrapText="1"/>
    </xf>
    <xf numFmtId="0" fontId="1" fillId="0" borderId="11" xfId="0" applyFont="1" applyBorder="1" applyAlignment="1">
      <alignment vertical="center" wrapText="1"/>
    </xf>
    <xf numFmtId="0" fontId="14" fillId="3" borderId="26" xfId="0" applyFont="1" applyFill="1" applyBorder="1" applyAlignment="1">
      <alignment vertical="top"/>
    </xf>
    <xf numFmtId="0" fontId="0" fillId="21" borderId="0" xfId="0" applyFill="1"/>
    <xf numFmtId="0" fontId="0" fillId="20" borderId="3" xfId="0" applyFill="1" applyBorder="1" applyAlignment="1">
      <alignment vertical="center" wrapText="1"/>
    </xf>
    <xf numFmtId="0" fontId="0" fillId="21" borderId="12" xfId="0" applyFill="1" applyBorder="1" applyAlignment="1">
      <alignment wrapText="1"/>
    </xf>
    <xf numFmtId="0" fontId="1" fillId="21" borderId="8" xfId="0" applyFont="1" applyFill="1" applyBorder="1" applyAlignment="1">
      <alignment horizontal="center"/>
    </xf>
    <xf numFmtId="0" fontId="0" fillId="21" borderId="12" xfId="0" applyFill="1" applyBorder="1" applyAlignment="1">
      <alignment vertical="top" wrapText="1"/>
    </xf>
    <xf numFmtId="0" fontId="14" fillId="21" borderId="26" xfId="0" applyFont="1" applyFill="1" applyBorder="1" applyAlignment="1">
      <alignment vertical="center" wrapText="1"/>
    </xf>
    <xf numFmtId="0" fontId="13" fillId="20" borderId="4" xfId="0" applyFont="1" applyFill="1" applyBorder="1" applyAlignment="1">
      <alignment horizontal="center" vertical="center" wrapText="1"/>
    </xf>
    <xf numFmtId="0" fontId="14" fillId="21" borderId="7" xfId="0" applyFont="1" applyFill="1" applyBorder="1" applyAlignment="1">
      <alignment horizontal="center"/>
    </xf>
    <xf numFmtId="0" fontId="1" fillId="2" borderId="12" xfId="0" applyFont="1" applyFill="1" applyBorder="1" applyAlignment="1">
      <alignment horizontal="left" vertical="center" wrapText="1"/>
    </xf>
    <xf numFmtId="0" fontId="0" fillId="20" borderId="4" xfId="0" applyFill="1" applyBorder="1"/>
    <xf numFmtId="2" fontId="0" fillId="22" borderId="5" xfId="0" applyNumberFormat="1" applyFill="1" applyBorder="1" applyAlignment="1">
      <alignment horizontal="center"/>
    </xf>
    <xf numFmtId="0" fontId="0" fillId="3" borderId="7" xfId="0" applyFill="1" applyBorder="1" applyAlignment="1">
      <alignment horizontal="left" vertical="center" wrapText="1"/>
    </xf>
    <xf numFmtId="0" fontId="13" fillId="15" borderId="6"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4" borderId="1" xfId="0" applyFont="1" applyFill="1" applyBorder="1" applyAlignment="1">
      <alignment horizontal="center" vertical="center"/>
    </xf>
    <xf numFmtId="0" fontId="14" fillId="4" borderId="1" xfId="0" applyFont="1" applyFill="1" applyBorder="1" applyAlignment="1">
      <alignment horizontal="center"/>
    </xf>
    <xf numFmtId="0" fontId="14" fillId="13" borderId="1" xfId="0" applyFont="1" applyFill="1" applyBorder="1" applyAlignment="1">
      <alignment horizontal="center" vertical="center"/>
    </xf>
    <xf numFmtId="0" fontId="14" fillId="18" borderId="1" xfId="0" applyFont="1" applyFill="1" applyBorder="1" applyAlignment="1">
      <alignment horizontal="center" vertical="center"/>
    </xf>
    <xf numFmtId="0" fontId="13" fillId="2" borderId="6" xfId="0" applyFont="1" applyFill="1" applyBorder="1" applyAlignment="1">
      <alignment horizontal="center" vertical="center" wrapText="1"/>
    </xf>
    <xf numFmtId="0" fontId="14" fillId="3" borderId="6"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21" borderId="6" xfId="0" applyFont="1" applyFill="1" applyBorder="1" applyAlignment="1">
      <alignment horizontal="center"/>
    </xf>
    <xf numFmtId="0" fontId="14" fillId="21" borderId="8" xfId="0" applyFont="1" applyFill="1" applyBorder="1" applyAlignment="1">
      <alignment horizontal="center"/>
    </xf>
    <xf numFmtId="0" fontId="0" fillId="13" borderId="13" xfId="0" applyFill="1" applyBorder="1" applyAlignment="1">
      <alignment horizontal="center"/>
    </xf>
    <xf numFmtId="0" fontId="0" fillId="15" borderId="3" xfId="0" applyFill="1" applyBorder="1"/>
    <xf numFmtId="0" fontId="0" fillId="15" borderId="8" xfId="0" applyFill="1" applyBorder="1"/>
    <xf numFmtId="0" fontId="0" fillId="15" borderId="2" xfId="0" applyFill="1" applyBorder="1" applyAlignment="1">
      <alignment vertical="center" wrapText="1"/>
    </xf>
    <xf numFmtId="0" fontId="0" fillId="23" borderId="3" xfId="0" applyFill="1" applyBorder="1" applyAlignment="1">
      <alignment vertical="center" wrapText="1"/>
    </xf>
    <xf numFmtId="0" fontId="0" fillId="23" borderId="3" xfId="0" applyFill="1" applyBorder="1"/>
    <xf numFmtId="0" fontId="0" fillId="23" borderId="0" xfId="0" applyFill="1" applyAlignment="1">
      <alignment horizontal="center"/>
    </xf>
    <xf numFmtId="0" fontId="0" fillId="23" borderId="0" xfId="0" applyFill="1" applyAlignment="1">
      <alignment vertical="center" wrapText="1"/>
    </xf>
    <xf numFmtId="0" fontId="1" fillId="23" borderId="0" xfId="0" applyFont="1" applyFill="1" applyAlignment="1">
      <alignment horizontal="center" vertical="center" wrapText="1"/>
    </xf>
    <xf numFmtId="0" fontId="0" fillId="23" borderId="0" xfId="0" applyFill="1" applyAlignment="1">
      <alignment horizontal="left" vertical="top" wrapText="1"/>
    </xf>
    <xf numFmtId="0" fontId="0" fillId="23" borderId="0" xfId="0" applyFill="1" applyAlignment="1">
      <alignment horizontal="center" vertical="center" wrapText="1"/>
    </xf>
    <xf numFmtId="0" fontId="3" fillId="23" borderId="0" xfId="0" applyFont="1" applyFill="1" applyAlignment="1">
      <alignment vertical="center" wrapText="1"/>
    </xf>
    <xf numFmtId="0" fontId="0" fillId="24" borderId="6" xfId="0" applyFill="1" applyBorder="1" applyAlignment="1">
      <alignment horizontal="center" vertical="center" wrapText="1"/>
    </xf>
    <xf numFmtId="0" fontId="1" fillId="24" borderId="6" xfId="0" applyFont="1" applyFill="1" applyBorder="1" applyAlignment="1">
      <alignment horizontal="center" vertical="center" wrapText="1"/>
    </xf>
    <xf numFmtId="0" fontId="0" fillId="24" borderId="10" xfId="0" applyFill="1" applyBorder="1" applyAlignment="1">
      <alignment vertical="center" wrapText="1"/>
    </xf>
    <xf numFmtId="0" fontId="0" fillId="24" borderId="1" xfId="0" applyFill="1" applyBorder="1" applyAlignment="1">
      <alignment vertical="center" wrapText="1"/>
    </xf>
    <xf numFmtId="0" fontId="0" fillId="24" borderId="1" xfId="0" applyFill="1" applyBorder="1" applyAlignment="1">
      <alignment horizontal="center" vertical="center" wrapText="1"/>
    </xf>
    <xf numFmtId="0" fontId="0" fillId="24" borderId="6" xfId="0" applyFill="1" applyBorder="1" applyAlignment="1">
      <alignment vertical="center" wrapText="1"/>
    </xf>
    <xf numFmtId="0" fontId="3" fillId="24" borderId="1" xfId="0" applyFont="1" applyFill="1" applyBorder="1" applyAlignment="1">
      <alignment vertical="center" wrapText="1"/>
    </xf>
    <xf numFmtId="0" fontId="0" fillId="24" borderId="8" xfId="0" applyFill="1" applyBorder="1" applyAlignment="1">
      <alignment horizontal="center" vertical="center" wrapText="1"/>
    </xf>
    <xf numFmtId="0" fontId="0" fillId="24" borderId="8" xfId="0" applyFill="1" applyBorder="1" applyAlignment="1">
      <alignment vertical="top" wrapText="1"/>
    </xf>
    <xf numFmtId="0" fontId="1" fillId="24" borderId="3" xfId="0" applyFont="1" applyFill="1" applyBorder="1" applyAlignment="1">
      <alignment horizontal="center" vertical="center" wrapText="1"/>
    </xf>
    <xf numFmtId="0" fontId="0" fillId="24" borderId="26" xfId="0" applyFill="1" applyBorder="1" applyAlignment="1">
      <alignment vertical="center" wrapText="1"/>
    </xf>
    <xf numFmtId="0" fontId="0" fillId="24" borderId="8" xfId="0" applyFill="1" applyBorder="1" applyAlignment="1">
      <alignment vertical="center" wrapText="1"/>
    </xf>
    <xf numFmtId="0" fontId="0" fillId="24" borderId="8" xfId="0" applyFill="1" applyBorder="1" applyAlignment="1">
      <alignment wrapText="1"/>
    </xf>
    <xf numFmtId="0" fontId="0" fillId="24" borderId="7" xfId="0" applyFill="1" applyBorder="1" applyAlignment="1">
      <alignment vertical="center" wrapText="1"/>
    </xf>
    <xf numFmtId="0" fontId="0" fillId="24" borderId="7" xfId="0" applyFill="1" applyBorder="1" applyAlignment="1">
      <alignment horizontal="center" vertical="center" wrapText="1"/>
    </xf>
    <xf numFmtId="0" fontId="0" fillId="24" borderId="7" xfId="0" applyFill="1" applyBorder="1" applyAlignment="1">
      <alignment vertical="top" wrapText="1"/>
    </xf>
    <xf numFmtId="0" fontId="1" fillId="24" borderId="4" xfId="0" applyFont="1" applyFill="1" applyBorder="1" applyAlignment="1">
      <alignment horizontal="center" vertical="center" wrapText="1"/>
    </xf>
    <xf numFmtId="0" fontId="0" fillId="23" borderId="26" xfId="0" applyFill="1" applyBorder="1" applyAlignment="1">
      <alignment vertical="center" wrapText="1"/>
    </xf>
    <xf numFmtId="0" fontId="0" fillId="24" borderId="2" xfId="0" applyFill="1" applyBorder="1" applyAlignment="1">
      <alignment vertical="center" wrapText="1"/>
    </xf>
    <xf numFmtId="0" fontId="13" fillId="15" borderId="8" xfId="0" applyFont="1" applyFill="1" applyBorder="1" applyAlignment="1">
      <alignment horizontal="center" vertical="center" wrapText="1"/>
    </xf>
    <xf numFmtId="0" fontId="14" fillId="13" borderId="8" xfId="0" applyFont="1" applyFill="1" applyBorder="1" applyAlignment="1">
      <alignment horizontal="center"/>
    </xf>
    <xf numFmtId="0" fontId="14" fillId="13" borderId="26" xfId="0" applyFont="1" applyFill="1" applyBorder="1" applyAlignment="1">
      <alignment vertical="center"/>
    </xf>
    <xf numFmtId="0" fontId="0" fillId="23" borderId="4" xfId="0" applyFill="1" applyBorder="1" applyAlignment="1">
      <alignment vertical="center" wrapText="1"/>
    </xf>
    <xf numFmtId="0" fontId="14" fillId="3" borderId="13" xfId="0" applyFont="1" applyFill="1" applyBorder="1" applyAlignment="1">
      <alignment vertical="center"/>
    </xf>
    <xf numFmtId="0" fontId="14" fillId="3" borderId="26" xfId="0" applyFont="1" applyFill="1" applyBorder="1" applyAlignment="1">
      <alignment horizontal="left" vertical="center"/>
    </xf>
    <xf numFmtId="0" fontId="14" fillId="3" borderId="26" xfId="0" applyFont="1" applyFill="1" applyBorder="1" applyAlignment="1">
      <alignment vertical="center"/>
    </xf>
    <xf numFmtId="0" fontId="14" fillId="4" borderId="26" xfId="0" applyFont="1" applyFill="1" applyBorder="1" applyAlignment="1">
      <alignment vertical="center"/>
    </xf>
    <xf numFmtId="0" fontId="14" fillId="4" borderId="26" xfId="0" applyFont="1" applyFill="1" applyBorder="1"/>
    <xf numFmtId="0" fontId="13" fillId="6" borderId="6" xfId="0" applyFont="1" applyFill="1" applyBorder="1" applyAlignment="1">
      <alignment horizontal="center" vertical="center" wrapText="1"/>
    </xf>
    <xf numFmtId="0" fontId="14" fillId="13" borderId="9" xfId="0" applyFont="1" applyFill="1" applyBorder="1" applyAlignment="1">
      <alignment vertical="center"/>
    </xf>
    <xf numFmtId="0" fontId="14" fillId="13" borderId="10" xfId="0" applyFont="1" applyFill="1" applyBorder="1" applyAlignment="1">
      <alignment vertical="center"/>
    </xf>
    <xf numFmtId="0" fontId="14" fillId="21" borderId="10" xfId="0" applyFont="1" applyFill="1" applyBorder="1" applyAlignment="1">
      <alignment vertical="center" wrapText="1"/>
    </xf>
    <xf numFmtId="0" fontId="0" fillId="21" borderId="5" xfId="0" applyFill="1" applyBorder="1" applyAlignment="1">
      <alignment horizontal="center" vertical="center"/>
    </xf>
    <xf numFmtId="0" fontId="18" fillId="3" borderId="1" xfId="0" applyFont="1" applyFill="1" applyBorder="1" applyAlignment="1">
      <alignment vertical="center" wrapText="1"/>
    </xf>
    <xf numFmtId="0" fontId="18" fillId="3" borderId="1" xfId="0" applyFont="1" applyFill="1" applyBorder="1" applyAlignment="1">
      <alignment horizontal="center" vertical="center" wrapText="1"/>
    </xf>
    <xf numFmtId="0" fontId="18" fillId="3" borderId="6" xfId="0" applyFont="1" applyFill="1" applyBorder="1" applyAlignment="1">
      <alignment vertical="center" wrapText="1"/>
    </xf>
    <xf numFmtId="0" fontId="19" fillId="3" borderId="1" xfId="0" applyFont="1" applyFill="1" applyBorder="1" applyAlignment="1">
      <alignment vertical="center" wrapText="1"/>
    </xf>
    <xf numFmtId="0" fontId="20" fillId="0" borderId="0" xfId="0" applyFont="1" applyAlignment="1">
      <alignment horizontal="center" vertical="center" wrapText="1"/>
    </xf>
    <xf numFmtId="0" fontId="18" fillId="3" borderId="26" xfId="0" applyFont="1" applyFill="1" applyBorder="1" applyAlignment="1">
      <alignment vertical="center" wrapText="1"/>
    </xf>
    <xf numFmtId="0" fontId="19" fillId="3" borderId="1" xfId="0" applyFont="1" applyFill="1" applyBorder="1" applyAlignment="1">
      <alignment wrapText="1"/>
    </xf>
    <xf numFmtId="0" fontId="18" fillId="3" borderId="12" xfId="0" applyFont="1" applyFill="1" applyBorder="1" applyAlignment="1">
      <alignment vertical="center" wrapText="1"/>
    </xf>
    <xf numFmtId="0" fontId="19" fillId="3" borderId="7" xfId="0" applyFont="1" applyFill="1" applyBorder="1" applyAlignment="1">
      <alignment wrapText="1"/>
    </xf>
    <xf numFmtId="0" fontId="18" fillId="3" borderId="5" xfId="0" applyFont="1" applyFill="1" applyBorder="1" applyAlignment="1">
      <alignment vertical="center" wrapText="1"/>
    </xf>
    <xf numFmtId="0" fontId="21" fillId="3" borderId="1" xfId="0" applyFont="1" applyFill="1" applyBorder="1" applyAlignment="1">
      <alignment vertical="center" wrapText="1"/>
    </xf>
    <xf numFmtId="0" fontId="21" fillId="3" borderId="1" xfId="0" applyFont="1" applyFill="1" applyBorder="1" applyAlignment="1">
      <alignment horizontal="center" vertical="center" wrapText="1"/>
    </xf>
    <xf numFmtId="0" fontId="0" fillId="3" borderId="4" xfId="0" applyFill="1" applyBorder="1" applyAlignment="1">
      <alignment horizontal="center" vertical="center" wrapText="1"/>
    </xf>
    <xf numFmtId="0" fontId="22" fillId="3" borderId="1" xfId="0" applyFont="1" applyFill="1" applyBorder="1" applyAlignment="1">
      <alignment wrapText="1"/>
    </xf>
    <xf numFmtId="0" fontId="0" fillId="3" borderId="5" xfId="0" applyFill="1" applyBorder="1" applyAlignment="1">
      <alignment horizontal="center" vertical="center" wrapText="1"/>
    </xf>
    <xf numFmtId="0" fontId="8" fillId="14" borderId="7" xfId="0" applyFont="1" applyFill="1" applyBorder="1" applyAlignment="1">
      <alignment vertical="center" wrapText="1"/>
    </xf>
    <xf numFmtId="0" fontId="18" fillId="24" borderId="26" xfId="0" applyFont="1" applyFill="1" applyBorder="1" applyAlignment="1">
      <alignment vertical="center" wrapText="1"/>
    </xf>
    <xf numFmtId="0" fontId="18" fillId="24" borderId="1" xfId="0" applyFont="1" applyFill="1" applyBorder="1" applyAlignment="1">
      <alignment horizontal="center" vertical="center" wrapText="1"/>
    </xf>
    <xf numFmtId="0" fontId="18" fillId="24" borderId="1" xfId="0" applyFont="1" applyFill="1" applyBorder="1" applyAlignment="1">
      <alignment vertical="center" wrapText="1"/>
    </xf>
    <xf numFmtId="0" fontId="18" fillId="24" borderId="6" xfId="0" applyFont="1" applyFill="1" applyBorder="1" applyAlignment="1">
      <alignment vertical="center" wrapText="1"/>
    </xf>
    <xf numFmtId="0" fontId="18" fillId="13" borderId="1" xfId="0" applyFont="1" applyFill="1" applyBorder="1" applyAlignment="1">
      <alignment vertical="center" wrapText="1"/>
    </xf>
    <xf numFmtId="0" fontId="18" fillId="17" borderId="1" xfId="0" applyFont="1" applyFill="1" applyBorder="1" applyAlignment="1">
      <alignment vertical="center" wrapText="1"/>
    </xf>
    <xf numFmtId="0" fontId="18" fillId="17" borderId="1" xfId="0" applyFont="1" applyFill="1" applyBorder="1" applyAlignment="1">
      <alignment horizontal="center" vertical="center" wrapText="1"/>
    </xf>
    <xf numFmtId="0" fontId="18" fillId="17" borderId="5" xfId="0" applyFont="1" applyFill="1" applyBorder="1" applyAlignment="1">
      <alignment vertical="center" wrapText="1"/>
    </xf>
    <xf numFmtId="0" fontId="18" fillId="17" borderId="6" xfId="0" applyFont="1" applyFill="1" applyBorder="1" applyAlignment="1">
      <alignment vertical="center" wrapText="1"/>
    </xf>
    <xf numFmtId="0" fontId="19" fillId="17" borderId="1" xfId="0" applyFont="1" applyFill="1" applyBorder="1" applyAlignment="1">
      <alignment vertical="center" wrapText="1"/>
    </xf>
    <xf numFmtId="0" fontId="8" fillId="25" borderId="1" xfId="0" applyFont="1" applyFill="1" applyBorder="1" applyAlignment="1">
      <alignment vertical="center" wrapText="1"/>
    </xf>
    <xf numFmtId="0" fontId="21" fillId="21" borderId="26" xfId="0" applyFont="1" applyFill="1" applyBorder="1" applyAlignment="1">
      <alignment vertical="center" wrapText="1"/>
    </xf>
    <xf numFmtId="0" fontId="21" fillId="21" borderId="1" xfId="0" applyFont="1" applyFill="1" applyBorder="1" applyAlignment="1">
      <alignment horizontal="center" vertical="center" wrapText="1"/>
    </xf>
    <xf numFmtId="0" fontId="21" fillId="21" borderId="1" xfId="0" applyFont="1" applyFill="1" applyBorder="1" applyAlignment="1">
      <alignment vertical="center" wrapText="1"/>
    </xf>
    <xf numFmtId="0" fontId="21" fillId="21" borderId="6" xfId="0" applyFont="1" applyFill="1" applyBorder="1" applyAlignment="1">
      <alignment vertical="center" wrapText="1"/>
    </xf>
    <xf numFmtId="0" fontId="22" fillId="21" borderId="1" xfId="0" applyFont="1" applyFill="1" applyBorder="1" applyAlignment="1">
      <alignment vertical="center" wrapText="1"/>
    </xf>
    <xf numFmtId="0" fontId="23" fillId="0" borderId="0" xfId="0" applyFont="1" applyAlignment="1">
      <alignment horizontal="center" vertical="center"/>
    </xf>
    <xf numFmtId="0" fontId="1" fillId="15" borderId="6" xfId="0" applyFont="1" applyFill="1" applyBorder="1" applyAlignment="1">
      <alignment vertical="center" wrapText="1"/>
    </xf>
    <xf numFmtId="0" fontId="13" fillId="15" borderId="9" xfId="0" applyFont="1" applyFill="1" applyBorder="1" applyAlignment="1">
      <alignment horizontal="center" vertical="center" wrapText="1"/>
    </xf>
    <xf numFmtId="0" fontId="13" fillId="15" borderId="11" xfId="0" applyFont="1" applyFill="1" applyBorder="1" applyAlignment="1">
      <alignment horizontal="center" vertical="center" wrapText="1"/>
    </xf>
    <xf numFmtId="0" fontId="1" fillId="15" borderId="8" xfId="0" applyFont="1" applyFill="1" applyBorder="1" applyAlignment="1">
      <alignment vertical="center" wrapText="1"/>
    </xf>
    <xf numFmtId="0" fontId="1" fillId="15" borderId="4" xfId="0" applyFont="1" applyFill="1" applyBorder="1" applyAlignment="1">
      <alignment horizontal="left" vertical="center" wrapText="1"/>
    </xf>
    <xf numFmtId="0" fontId="13" fillId="15" borderId="4" xfId="0" applyFont="1" applyFill="1" applyBorder="1" applyAlignment="1">
      <alignment horizontal="center" vertical="center" wrapText="1"/>
    </xf>
    <xf numFmtId="0" fontId="0" fillId="0" borderId="8" xfId="0" applyBorder="1" applyAlignment="1">
      <alignment vertical="center"/>
    </xf>
    <xf numFmtId="0" fontId="2" fillId="7" borderId="14"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11" fillId="0" borderId="0" xfId="1" applyAlignment="1">
      <alignment horizontal="left" wrapText="1"/>
    </xf>
    <xf numFmtId="0" fontId="13" fillId="20" borderId="6"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33"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wrapText="1"/>
    </xf>
    <xf numFmtId="0" fontId="0" fillId="0" borderId="32" xfId="0" applyBorder="1" applyAlignment="1">
      <alignment horizontal="center" vertical="center" wrapText="1"/>
    </xf>
    <xf numFmtId="0" fontId="13" fillId="19" borderId="6" xfId="0" applyFont="1" applyFill="1" applyBorder="1" applyAlignment="1">
      <alignment horizontal="center" vertical="center" wrapText="1"/>
    </xf>
    <xf numFmtId="0" fontId="13" fillId="19" borderId="8" xfId="0" applyFont="1" applyFill="1" applyBorder="1" applyAlignment="1">
      <alignment horizontal="center" vertical="center" wrapText="1"/>
    </xf>
    <xf numFmtId="0" fontId="13" fillId="19"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16" borderId="8"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15" borderId="6"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7" xfId="0" applyFont="1" applyFill="1" applyBorder="1" applyAlignment="1">
      <alignment horizontal="center" vertical="center" wrapText="1"/>
    </xf>
    <xf numFmtId="0" fontId="0" fillId="21" borderId="10" xfId="0" applyFill="1" applyBorder="1" applyAlignment="1">
      <alignment horizontal="left" vertical="center" wrapText="1"/>
    </xf>
    <xf numFmtId="0" fontId="0" fillId="21" borderId="11" xfId="0" applyFill="1" applyBorder="1" applyAlignment="1">
      <alignment horizontal="left" vertical="center" wrapText="1"/>
    </xf>
    <xf numFmtId="0" fontId="0" fillId="21" borderId="13" xfId="0" applyFill="1" applyBorder="1" applyAlignment="1">
      <alignment horizontal="left" vertical="center" wrapText="1"/>
    </xf>
    <xf numFmtId="0" fontId="1" fillId="0" borderId="2"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2" xfId="0" applyFont="1" applyBorder="1" applyAlignment="1">
      <alignment horizontal="center" vertical="center"/>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0" fillId="3" borderId="10" xfId="0" applyFill="1" applyBorder="1" applyAlignment="1">
      <alignment horizontal="left" vertical="center" wrapText="1"/>
    </xf>
    <xf numFmtId="0" fontId="0" fillId="3" borderId="13" xfId="0" applyFill="1" applyBorder="1" applyAlignment="1">
      <alignment horizontal="left" vertical="center" wrapText="1"/>
    </xf>
    <xf numFmtId="0" fontId="0" fillId="3" borderId="26" xfId="0" applyFill="1" applyBorder="1" applyAlignment="1">
      <alignment horizontal="left" vertical="center" wrapText="1"/>
    </xf>
    <xf numFmtId="0" fontId="0" fillId="3" borderId="8"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left" vertical="center"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0" fillId="3" borderId="13" xfId="0" applyFill="1" applyBorder="1" applyAlignment="1">
      <alignment horizontal="left" vertical="top" wrapText="1"/>
    </xf>
    <xf numFmtId="0" fontId="0" fillId="18" borderId="6" xfId="0" applyFill="1" applyBorder="1" applyAlignment="1">
      <alignment horizontal="left" vertical="center" wrapText="1"/>
    </xf>
    <xf numFmtId="0" fontId="0" fillId="18" borderId="8" xfId="0" applyFill="1" applyBorder="1" applyAlignment="1">
      <alignment horizontal="left" vertical="center" wrapText="1"/>
    </xf>
    <xf numFmtId="0" fontId="0" fillId="18" borderId="7" xfId="0" applyFill="1" applyBorder="1" applyAlignment="1">
      <alignment horizontal="left" vertical="center" wrapText="1"/>
    </xf>
    <xf numFmtId="0" fontId="0" fillId="13" borderId="6" xfId="0" applyFill="1" applyBorder="1" applyAlignment="1">
      <alignment horizontal="left" vertical="top" wrapText="1"/>
    </xf>
    <xf numFmtId="0" fontId="0" fillId="13" borderId="8" xfId="0" applyFill="1" applyBorder="1" applyAlignment="1">
      <alignment horizontal="left" vertical="top" wrapText="1"/>
    </xf>
    <xf numFmtId="0" fontId="0" fillId="13" borderId="7" xfId="0" applyFill="1" applyBorder="1" applyAlignment="1">
      <alignment horizontal="left" vertical="top" wrapText="1"/>
    </xf>
    <xf numFmtId="0" fontId="3" fillId="6" borderId="8" xfId="0" applyFont="1" applyFill="1" applyBorder="1" applyAlignment="1">
      <alignment horizontal="left" vertical="top" wrapText="1"/>
    </xf>
    <xf numFmtId="0" fontId="0" fillId="13" borderId="10" xfId="0" applyFill="1" applyBorder="1" applyAlignment="1">
      <alignment horizontal="left" vertical="center" wrapText="1"/>
    </xf>
    <xf numFmtId="0" fontId="0" fillId="13" borderId="13" xfId="0" applyFill="1" applyBorder="1" applyAlignment="1">
      <alignment horizontal="left" vertical="center" wrapText="1"/>
    </xf>
    <xf numFmtId="0" fontId="0" fillId="4" borderId="6" xfId="0" applyFill="1" applyBorder="1" applyAlignment="1">
      <alignment horizontal="left" vertical="center" wrapText="1"/>
    </xf>
    <xf numFmtId="0" fontId="0" fillId="4" borderId="8" xfId="0" applyFill="1" applyBorder="1" applyAlignment="1">
      <alignment horizontal="left" vertical="center" wrapText="1"/>
    </xf>
    <xf numFmtId="0" fontId="0" fillId="4" borderId="7" xfId="0" applyFill="1" applyBorder="1" applyAlignment="1">
      <alignment horizontal="left" vertical="center" wrapText="1"/>
    </xf>
    <xf numFmtId="0" fontId="0" fillId="21" borderId="6" xfId="0" applyFill="1" applyBorder="1" applyAlignment="1">
      <alignment horizontal="left" vertical="top" wrapText="1"/>
    </xf>
    <xf numFmtId="0" fontId="0" fillId="21" borderId="8" xfId="0" applyFill="1" applyBorder="1" applyAlignment="1">
      <alignment horizontal="left" vertical="top" wrapText="1"/>
    </xf>
    <xf numFmtId="0" fontId="0" fillId="21" borderId="7" xfId="0" applyFill="1" applyBorder="1" applyAlignment="1">
      <alignment horizontal="left" vertical="top" wrapText="1"/>
    </xf>
    <xf numFmtId="0" fontId="0" fillId="21" borderId="6" xfId="0" applyFill="1" applyBorder="1" applyAlignment="1">
      <alignment horizontal="left" vertical="center" wrapText="1"/>
    </xf>
    <xf numFmtId="0" fontId="0" fillId="21" borderId="8" xfId="0" applyFill="1" applyBorder="1" applyAlignment="1">
      <alignment horizontal="left" vertical="center" wrapText="1"/>
    </xf>
    <xf numFmtId="0" fontId="0" fillId="24" borderId="6" xfId="0" applyFill="1" applyBorder="1" applyAlignment="1">
      <alignment horizontal="left" vertical="center" wrapText="1"/>
    </xf>
    <xf numFmtId="0" fontId="0" fillId="24" borderId="7" xfId="0" applyFill="1" applyBorder="1" applyAlignment="1">
      <alignment horizontal="left" vertical="center" wrapText="1"/>
    </xf>
    <xf numFmtId="0" fontId="0" fillId="24" borderId="8" xfId="0" applyFill="1" applyBorder="1" applyAlignment="1">
      <alignment horizontal="left" vertical="center" wrapText="1"/>
    </xf>
    <xf numFmtId="0" fontId="0" fillId="18" borderId="6" xfId="0" applyFill="1" applyBorder="1" applyAlignment="1">
      <alignment horizontal="center" vertical="top" wrapText="1"/>
    </xf>
    <xf numFmtId="0" fontId="0" fillId="18" borderId="8" xfId="0" applyFill="1" applyBorder="1" applyAlignment="1">
      <alignment horizontal="center" vertical="top" wrapText="1"/>
    </xf>
    <xf numFmtId="0" fontId="0" fillId="20" borderId="2" xfId="0" applyFill="1" applyBorder="1" applyAlignment="1">
      <alignment horizontal="center" vertical="center" wrapText="1"/>
    </xf>
    <xf numFmtId="0" fontId="0" fillId="20" borderId="3" xfId="0" applyFill="1" applyBorder="1" applyAlignment="1">
      <alignment horizontal="center" vertical="center" wrapText="1"/>
    </xf>
    <xf numFmtId="0" fontId="0" fillId="20" borderId="4" xfId="0" applyFill="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0" fillId="15" borderId="2" xfId="0" applyFill="1" applyBorder="1" applyAlignment="1">
      <alignment horizontal="center" vertical="center"/>
    </xf>
    <xf numFmtId="0" fontId="0" fillId="15" borderId="3" xfId="0" applyFill="1" applyBorder="1" applyAlignment="1">
      <alignment horizontal="center" vertical="center"/>
    </xf>
    <xf numFmtId="0" fontId="0" fillId="15" borderId="4" xfId="0" applyFill="1" applyBorder="1" applyAlignment="1">
      <alignment horizontal="center" vertical="center"/>
    </xf>
    <xf numFmtId="0" fontId="0" fillId="16" borderId="6" xfId="0" applyFill="1" applyBorder="1" applyAlignment="1">
      <alignment horizontal="center" vertical="center"/>
    </xf>
    <xf numFmtId="0" fontId="0" fillId="16" borderId="8" xfId="0" applyFill="1" applyBorder="1" applyAlignment="1">
      <alignment horizontal="center" vertical="center"/>
    </xf>
    <xf numFmtId="0" fontId="0" fillId="16" borderId="7" xfId="0" applyFill="1" applyBorder="1" applyAlignment="1">
      <alignment horizontal="center" vertical="center"/>
    </xf>
    <xf numFmtId="0" fontId="0" fillId="19" borderId="6" xfId="0" applyFill="1" applyBorder="1" applyAlignment="1">
      <alignment horizontal="center" vertical="center"/>
    </xf>
    <xf numFmtId="0" fontId="0" fillId="19" borderId="8" xfId="0" applyFill="1" applyBorder="1" applyAlignment="1">
      <alignment horizontal="center" vertical="center"/>
    </xf>
    <xf numFmtId="0" fontId="0" fillId="19" borderId="7" xfId="0" applyFill="1" applyBorder="1" applyAlignment="1">
      <alignment horizontal="center" vertical="center"/>
    </xf>
    <xf numFmtId="0" fontId="15" fillId="0" borderId="12" xfId="0" applyFont="1" applyBorder="1" applyAlignment="1">
      <alignment horizontal="left" vertical="top"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 fillId="0" borderId="1" xfId="0" applyFont="1" applyBorder="1" applyAlignment="1">
      <alignment horizontal="center" wrapText="1"/>
    </xf>
    <xf numFmtId="0" fontId="1" fillId="0" borderId="5" xfId="0" applyFont="1" applyBorder="1" applyAlignment="1">
      <alignment horizontal="center" wrapText="1"/>
    </xf>
    <xf numFmtId="0" fontId="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20" borderId="6" xfId="0" applyFont="1" applyFill="1" applyBorder="1" applyAlignment="1">
      <alignment horizontal="left" vertical="center" wrapText="1"/>
    </xf>
    <xf numFmtId="0" fontId="1" fillId="20" borderId="8"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16" borderId="8" xfId="0" applyFont="1" applyFill="1" applyBorder="1" applyAlignment="1">
      <alignment horizontal="left" vertical="center" wrapText="1"/>
    </xf>
    <xf numFmtId="0" fontId="1" fillId="16" borderId="7" xfId="0" applyFont="1" applyFill="1" applyBorder="1" applyAlignment="1">
      <alignment horizontal="left" vertical="center" wrapText="1"/>
    </xf>
    <xf numFmtId="0" fontId="1" fillId="19" borderId="6" xfId="0" applyFont="1" applyFill="1" applyBorder="1" applyAlignment="1">
      <alignment horizontal="left" vertical="center" wrapText="1"/>
    </xf>
    <xf numFmtId="0" fontId="1" fillId="19" borderId="8" xfId="0" applyFont="1" applyFill="1" applyBorder="1" applyAlignment="1">
      <alignment horizontal="left" vertical="center" wrapText="1"/>
    </xf>
    <xf numFmtId="0" fontId="1" fillId="19" borderId="7" xfId="0" applyFont="1" applyFill="1" applyBorder="1" applyAlignment="1">
      <alignment horizontal="left" vertical="center" wrapText="1"/>
    </xf>
    <xf numFmtId="0" fontId="1" fillId="0" borderId="1" xfId="0" applyFont="1" applyBorder="1" applyAlignment="1">
      <alignment horizontal="center" vertical="center" wrapText="1"/>
    </xf>
    <xf numFmtId="1" fontId="16" fillId="0" borderId="27" xfId="0" applyNumberFormat="1" applyFont="1" applyBorder="1" applyAlignment="1">
      <alignment horizontal="center" vertical="center" wrapText="1"/>
    </xf>
    <xf numFmtId="1" fontId="16" fillId="0" borderId="33" xfId="0" applyNumberFormat="1" applyFont="1" applyBorder="1" applyAlignment="1">
      <alignment horizontal="center" vertical="center" wrapText="1"/>
    </xf>
    <xf numFmtId="1" fontId="16" fillId="0" borderId="28" xfId="0" applyNumberFormat="1" applyFont="1" applyBorder="1" applyAlignment="1">
      <alignment horizontal="center" vertical="center" wrapText="1"/>
    </xf>
    <xf numFmtId="1" fontId="16" fillId="0" borderId="29" xfId="0" applyNumberFormat="1" applyFont="1" applyBorder="1" applyAlignment="1">
      <alignment horizontal="center" vertical="center" wrapText="1"/>
    </xf>
    <xf numFmtId="1" fontId="16" fillId="0" borderId="0" xfId="0" applyNumberFormat="1" applyFont="1" applyAlignment="1">
      <alignment horizontal="center" vertical="center" wrapText="1"/>
    </xf>
    <xf numFmtId="1" fontId="16" fillId="0" borderId="30" xfId="0" applyNumberFormat="1" applyFont="1" applyBorder="1" applyAlignment="1">
      <alignment horizontal="center" vertical="center" wrapText="1"/>
    </xf>
    <xf numFmtId="1" fontId="16" fillId="0" borderId="31" xfId="0" applyNumberFormat="1" applyFont="1" applyBorder="1" applyAlignment="1">
      <alignment horizontal="center" vertical="center" wrapText="1"/>
    </xf>
    <xf numFmtId="1" fontId="16" fillId="0" borderId="34" xfId="0" applyNumberFormat="1" applyFont="1" applyBorder="1" applyAlignment="1">
      <alignment horizontal="center" vertical="center" wrapText="1"/>
    </xf>
    <xf numFmtId="1" fontId="16" fillId="0" borderId="32" xfId="0" applyNumberFormat="1"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A6FDA9"/>
      <color rgb="FFD7ACD6"/>
      <color rgb="FFBDD8EE"/>
      <color rgb="FFF9CBAD"/>
      <color rgb="FFC6E1B4"/>
      <color rgb="FFB4C6E7"/>
      <color rgb="FFD5FED6"/>
      <color rgb="FFA6FCA9"/>
      <color rgb="FFFFD8FF"/>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15</xdr:col>
      <xdr:colOff>616440</xdr:colOff>
      <xdr:row>0</xdr:row>
      <xdr:rowOff>734646</xdr:rowOff>
    </xdr:from>
    <xdr:to>
      <xdr:col>30</xdr:col>
      <xdr:colOff>233486</xdr:colOff>
      <xdr:row>31</xdr:row>
      <xdr:rowOff>125046</xdr:rowOff>
    </xdr:to>
    <xdr:pic>
      <xdr:nvPicPr>
        <xdr:cNvPr id="2" name="Picture 1">
          <a:extLst>
            <a:ext uri="{FF2B5EF4-FFF2-40B4-BE49-F238E27FC236}">
              <a16:creationId xmlns:a16="http://schemas.microsoft.com/office/drawing/2014/main" id="{9D901AB7-7D6C-DB4C-9363-FAE05AD274AB}"/>
            </a:ext>
          </a:extLst>
        </xdr:cNvPr>
        <xdr:cNvPicPr>
          <a:picLocks noChangeAspect="1"/>
        </xdr:cNvPicPr>
      </xdr:nvPicPr>
      <xdr:blipFill>
        <a:blip xmlns:r="http://schemas.openxmlformats.org/officeDocument/2006/relationships" r:embed="rId1"/>
        <a:stretch>
          <a:fillRect/>
        </a:stretch>
      </xdr:blipFill>
      <xdr:spPr>
        <a:xfrm>
          <a:off x="22422340" y="734646"/>
          <a:ext cx="12190046" cy="685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w:/t/PACEscience224/EZLMXQ5U1xtHmfgSMYlPG-ABGJu9qNvMNBCZ9cFV6jFtBA?e=fltCi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E70F-A493-6C4A-8D19-FE80311EC174}">
  <dimension ref="B1:F25"/>
  <sheetViews>
    <sheetView tabSelected="1" workbookViewId="0">
      <selection activeCell="E11" sqref="E11"/>
    </sheetView>
  </sheetViews>
  <sheetFormatPr baseColWidth="10" defaultColWidth="11" defaultRowHeight="16" x14ac:dyDescent="0.2"/>
  <cols>
    <col min="2" max="2" width="10.83203125" style="18"/>
    <col min="3" max="3" width="59.6640625" style="18" customWidth="1"/>
    <col min="5" max="5" width="23.1640625" customWidth="1"/>
    <col min="6" max="6" width="94.83203125" customWidth="1"/>
  </cols>
  <sheetData>
    <row r="1" spans="2:6" ht="17" thickBot="1" x14ac:dyDescent="0.25"/>
    <row r="2" spans="2:6" ht="16" customHeight="1" x14ac:dyDescent="0.25">
      <c r="B2" s="520" t="s">
        <v>0</v>
      </c>
      <c r="C2" s="521"/>
      <c r="E2" s="45" t="s">
        <v>1</v>
      </c>
    </row>
    <row r="3" spans="2:6" ht="16" customHeight="1" x14ac:dyDescent="0.2">
      <c r="B3" s="522"/>
      <c r="C3" s="523"/>
    </row>
    <row r="4" spans="2:6" ht="16" customHeight="1" x14ac:dyDescent="0.2">
      <c r="B4" s="522"/>
      <c r="C4" s="523"/>
      <c r="E4" s="265" t="s">
        <v>2</v>
      </c>
      <c r="F4" s="265" t="s">
        <v>3</v>
      </c>
    </row>
    <row r="5" spans="2:6" ht="16" customHeight="1" x14ac:dyDescent="0.2">
      <c r="B5" s="522"/>
      <c r="C5" s="523"/>
      <c r="E5" t="s">
        <v>4</v>
      </c>
      <c r="F5" t="s">
        <v>5</v>
      </c>
    </row>
    <row r="6" spans="2:6" x14ac:dyDescent="0.2">
      <c r="B6" s="522"/>
      <c r="C6" s="523"/>
      <c r="E6" t="s">
        <v>6</v>
      </c>
      <c r="F6" t="s">
        <v>7</v>
      </c>
    </row>
    <row r="7" spans="2:6" x14ac:dyDescent="0.2">
      <c r="B7" s="522"/>
      <c r="C7" s="523"/>
      <c r="E7" t="s">
        <v>335</v>
      </c>
      <c r="F7" t="s">
        <v>333</v>
      </c>
    </row>
    <row r="8" spans="2:6" x14ac:dyDescent="0.2">
      <c r="B8" s="522"/>
      <c r="C8" s="523"/>
      <c r="E8" t="s">
        <v>336</v>
      </c>
      <c r="F8" t="s">
        <v>334</v>
      </c>
    </row>
    <row r="9" spans="2:6" x14ac:dyDescent="0.2">
      <c r="B9" s="522"/>
      <c r="C9" s="523"/>
      <c r="E9" t="s">
        <v>337</v>
      </c>
      <c r="F9" t="s">
        <v>338</v>
      </c>
    </row>
    <row r="10" spans="2:6" x14ac:dyDescent="0.2">
      <c r="B10" s="522"/>
      <c r="C10" s="523"/>
      <c r="E10" t="s">
        <v>345</v>
      </c>
      <c r="F10" t="s">
        <v>8</v>
      </c>
    </row>
    <row r="11" spans="2:6" ht="17" thickBot="1" x14ac:dyDescent="0.25">
      <c r="B11" s="524"/>
      <c r="C11" s="525"/>
      <c r="E11" t="s">
        <v>11</v>
      </c>
      <c r="F11" t="s">
        <v>12</v>
      </c>
    </row>
    <row r="13" spans="2:6" ht="21" x14ac:dyDescent="0.25">
      <c r="B13" s="45" t="s">
        <v>9</v>
      </c>
    </row>
    <row r="14" spans="2:6" x14ac:dyDescent="0.2">
      <c r="B14" s="526" t="s">
        <v>10</v>
      </c>
      <c r="C14" s="526"/>
    </row>
    <row r="15" spans="2:6" x14ac:dyDescent="0.2">
      <c r="B15" t="s">
        <v>208</v>
      </c>
      <c r="C15"/>
    </row>
    <row r="16" spans="2:6" ht="17" thickBot="1" x14ac:dyDescent="0.25"/>
    <row r="17" spans="2:6" ht="21" x14ac:dyDescent="0.2">
      <c r="B17" s="518" t="s">
        <v>13</v>
      </c>
      <c r="C17" s="519"/>
    </row>
    <row r="18" spans="2:6" ht="34" x14ac:dyDescent="0.2">
      <c r="B18" s="33" t="s">
        <v>14</v>
      </c>
      <c r="C18" s="31" t="s">
        <v>15</v>
      </c>
    </row>
    <row r="19" spans="2:6" ht="68" x14ac:dyDescent="0.2">
      <c r="B19" s="33" t="s">
        <v>16</v>
      </c>
      <c r="C19" s="32" t="s">
        <v>234</v>
      </c>
      <c r="F19" s="510" t="s">
        <v>343</v>
      </c>
    </row>
    <row r="20" spans="2:6" ht="18" thickBot="1" x14ac:dyDescent="0.25">
      <c r="B20" s="39" t="s">
        <v>17</v>
      </c>
      <c r="C20" s="40" t="s">
        <v>18</v>
      </c>
    </row>
    <row r="21" spans="2:6" ht="17" thickBot="1" x14ac:dyDescent="0.25"/>
    <row r="22" spans="2:6" ht="21" x14ac:dyDescent="0.2">
      <c r="B22" s="518" t="s">
        <v>19</v>
      </c>
      <c r="C22" s="519"/>
    </row>
    <row r="23" spans="2:6" ht="51" x14ac:dyDescent="0.2">
      <c r="B23" s="35" t="s">
        <v>20</v>
      </c>
      <c r="C23" s="36" t="s">
        <v>21</v>
      </c>
    </row>
    <row r="24" spans="2:6" ht="34" x14ac:dyDescent="0.2">
      <c r="B24" s="35" t="s">
        <v>22</v>
      </c>
      <c r="C24" s="36" t="s">
        <v>23</v>
      </c>
    </row>
    <row r="25" spans="2:6" ht="35" thickBot="1" x14ac:dyDescent="0.25">
      <c r="B25" s="37" t="s">
        <v>24</v>
      </c>
      <c r="C25" s="38" t="s">
        <v>25</v>
      </c>
    </row>
  </sheetData>
  <mergeCells count="4">
    <mergeCell ref="B22:C22"/>
    <mergeCell ref="B17:C17"/>
    <mergeCell ref="B2:C11"/>
    <mergeCell ref="B14:C14"/>
  </mergeCells>
  <hyperlinks>
    <hyperlink ref="B14" r:id="rId1" xr:uid="{FA63C3AA-15A9-5D46-BC87-9CD6FD48BB5E}"/>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8C8C-A0AE-6946-83BB-D24C1F482365}">
  <dimension ref="A1:M41"/>
  <sheetViews>
    <sheetView zoomScale="110" zoomScaleNormal="110" workbookViewId="0">
      <selection activeCell="A4" sqref="A4:A32"/>
    </sheetView>
  </sheetViews>
  <sheetFormatPr baseColWidth="10" defaultColWidth="11" defaultRowHeight="16" x14ac:dyDescent="0.2"/>
  <cols>
    <col min="1" max="1" width="23.83203125" customWidth="1"/>
    <col min="2" max="2" width="3.6640625" customWidth="1"/>
    <col min="3" max="3" width="35.83203125" customWidth="1"/>
    <col min="4" max="4" width="10.6640625" style="46" customWidth="1"/>
    <col min="5" max="5" width="12" style="46" customWidth="1"/>
    <col min="12" max="12" width="64.33203125" customWidth="1"/>
  </cols>
  <sheetData>
    <row r="1" spans="1:12" ht="52" customHeight="1" x14ac:dyDescent="0.2">
      <c r="A1" s="127" t="s">
        <v>129</v>
      </c>
      <c r="B1" s="127"/>
    </row>
    <row r="2" spans="1:12" x14ac:dyDescent="0.2">
      <c r="D2" s="300"/>
    </row>
    <row r="3" spans="1:12" s="301" customFormat="1" ht="20" thickBot="1" x14ac:dyDescent="0.3">
      <c r="A3" s="310" t="s">
        <v>26</v>
      </c>
      <c r="B3" s="310" t="s">
        <v>168</v>
      </c>
      <c r="C3" s="310" t="s">
        <v>27</v>
      </c>
      <c r="D3" s="310" t="s">
        <v>31</v>
      </c>
      <c r="E3" s="310" t="s">
        <v>192</v>
      </c>
    </row>
    <row r="4" spans="1:12" ht="16" customHeight="1" x14ac:dyDescent="0.2">
      <c r="A4" s="545" t="s">
        <v>130</v>
      </c>
      <c r="B4" s="311" t="s">
        <v>210</v>
      </c>
      <c r="C4" s="315" t="s">
        <v>183</v>
      </c>
      <c r="D4" s="422">
        <v>2</v>
      </c>
      <c r="E4" s="428">
        <f>SUM(D4:D9)</f>
        <v>35</v>
      </c>
      <c r="G4" s="530" t="s">
        <v>205</v>
      </c>
      <c r="H4" s="531"/>
      <c r="I4" s="531"/>
      <c r="J4" s="531"/>
      <c r="K4" s="532"/>
    </row>
    <row r="5" spans="1:12" x14ac:dyDescent="0.2">
      <c r="A5" s="546"/>
      <c r="B5" s="311" t="s">
        <v>211</v>
      </c>
      <c r="C5" s="314" t="s">
        <v>184</v>
      </c>
      <c r="D5" s="422">
        <v>2</v>
      </c>
      <c r="E5" s="313"/>
      <c r="G5" s="533"/>
      <c r="H5" s="534"/>
      <c r="I5" s="534"/>
      <c r="J5" s="534"/>
      <c r="K5" s="535"/>
    </row>
    <row r="6" spans="1:12" x14ac:dyDescent="0.2">
      <c r="A6" s="546"/>
      <c r="B6" s="311" t="s">
        <v>212</v>
      </c>
      <c r="C6" s="315" t="s">
        <v>187</v>
      </c>
      <c r="D6" s="422">
        <v>10</v>
      </c>
      <c r="E6" s="313"/>
      <c r="G6" s="533"/>
      <c r="H6" s="534"/>
      <c r="I6" s="534"/>
      <c r="J6" s="534"/>
      <c r="K6" s="535"/>
    </row>
    <row r="7" spans="1:12" x14ac:dyDescent="0.2">
      <c r="A7" s="546"/>
      <c r="B7" s="311" t="s">
        <v>213</v>
      </c>
      <c r="C7" s="315" t="s">
        <v>188</v>
      </c>
      <c r="D7" s="422">
        <v>10</v>
      </c>
      <c r="E7" s="313"/>
      <c r="G7" s="533"/>
      <c r="H7" s="534"/>
      <c r="I7" s="534"/>
      <c r="J7" s="534"/>
      <c r="K7" s="535"/>
    </row>
    <row r="8" spans="1:12" x14ac:dyDescent="0.2">
      <c r="A8" s="546"/>
      <c r="B8" s="311" t="s">
        <v>214</v>
      </c>
      <c r="C8" s="316" t="s">
        <v>189</v>
      </c>
      <c r="D8" s="422">
        <v>10</v>
      </c>
      <c r="E8" s="313"/>
      <c r="G8" s="533"/>
      <c r="H8" s="534"/>
      <c r="I8" s="534"/>
      <c r="J8" s="534"/>
      <c r="K8" s="535"/>
    </row>
    <row r="9" spans="1:12" x14ac:dyDescent="0.2">
      <c r="A9" s="547"/>
      <c r="B9" s="398" t="s">
        <v>215</v>
      </c>
      <c r="C9" s="316" t="s">
        <v>224</v>
      </c>
      <c r="D9" s="422">
        <v>1</v>
      </c>
      <c r="E9" s="317"/>
      <c r="G9" s="533"/>
      <c r="H9" s="534"/>
      <c r="I9" s="534"/>
      <c r="J9" s="534"/>
      <c r="K9" s="535"/>
    </row>
    <row r="10" spans="1:12" x14ac:dyDescent="0.2">
      <c r="A10" s="542" t="s">
        <v>181</v>
      </c>
      <c r="B10" s="319" t="s">
        <v>210</v>
      </c>
      <c r="C10" s="318" t="s">
        <v>189</v>
      </c>
      <c r="D10" s="423">
        <v>8</v>
      </c>
      <c r="E10" s="429">
        <f>SUM(D10:D11)</f>
        <v>16</v>
      </c>
      <c r="G10" s="533"/>
      <c r="H10" s="534"/>
      <c r="I10" s="534"/>
      <c r="J10" s="534"/>
      <c r="K10" s="535"/>
      <c r="L10" s="125"/>
    </row>
    <row r="11" spans="1:12" ht="17" thickBot="1" x14ac:dyDescent="0.25">
      <c r="A11" s="542"/>
      <c r="B11" s="319" t="s">
        <v>211</v>
      </c>
      <c r="C11" s="320" t="s">
        <v>190</v>
      </c>
      <c r="D11" s="424">
        <v>8</v>
      </c>
      <c r="E11" s="430"/>
      <c r="G11" s="536"/>
      <c r="H11" s="537"/>
      <c r="I11" s="537"/>
      <c r="J11" s="537"/>
      <c r="K11" s="538"/>
    </row>
    <row r="12" spans="1:12" x14ac:dyDescent="0.2">
      <c r="A12" s="548" t="s">
        <v>165</v>
      </c>
      <c r="B12" s="321" t="s">
        <v>210</v>
      </c>
      <c r="C12" s="325" t="s">
        <v>187</v>
      </c>
      <c r="D12" s="425">
        <v>10</v>
      </c>
      <c r="E12" s="324">
        <f>SUM(D12:D14)</f>
        <v>25</v>
      </c>
      <c r="L12" s="125"/>
    </row>
    <row r="13" spans="1:12" x14ac:dyDescent="0.2">
      <c r="A13" s="549"/>
      <c r="B13" s="464" t="s">
        <v>211</v>
      </c>
      <c r="C13" s="325" t="s">
        <v>188</v>
      </c>
      <c r="D13" s="425">
        <v>10</v>
      </c>
      <c r="E13" s="465"/>
      <c r="L13" s="125"/>
    </row>
    <row r="14" spans="1:12" x14ac:dyDescent="0.2">
      <c r="A14" s="550"/>
      <c r="B14" s="349" t="s">
        <v>212</v>
      </c>
      <c r="C14" s="466" t="s">
        <v>189</v>
      </c>
      <c r="D14" s="323">
        <v>5</v>
      </c>
      <c r="E14" s="326"/>
      <c r="L14" s="125"/>
    </row>
    <row r="15" spans="1:12" x14ac:dyDescent="0.2">
      <c r="A15" s="543" t="s">
        <v>166</v>
      </c>
      <c r="B15" s="329" t="s">
        <v>210</v>
      </c>
      <c r="C15" s="331" t="s">
        <v>169</v>
      </c>
      <c r="D15" s="328">
        <v>3</v>
      </c>
      <c r="E15" s="330">
        <f>SUM(D15:D18)</f>
        <v>12</v>
      </c>
    </row>
    <row r="16" spans="1:12" x14ac:dyDescent="0.2">
      <c r="A16" s="543"/>
      <c r="B16" s="329" t="s">
        <v>211</v>
      </c>
      <c r="C16" s="331" t="s">
        <v>170</v>
      </c>
      <c r="D16" s="328">
        <v>3</v>
      </c>
      <c r="E16" s="330"/>
    </row>
    <row r="17" spans="1:12" x14ac:dyDescent="0.2">
      <c r="A17" s="543"/>
      <c r="B17" s="329" t="s">
        <v>212</v>
      </c>
      <c r="C17" s="331" t="s">
        <v>171</v>
      </c>
      <c r="D17" s="328">
        <v>3</v>
      </c>
      <c r="E17" s="330"/>
    </row>
    <row r="18" spans="1:12" x14ac:dyDescent="0.2">
      <c r="A18" s="544"/>
      <c r="B18" s="332" t="s">
        <v>213</v>
      </c>
      <c r="C18" s="331" t="s">
        <v>172</v>
      </c>
      <c r="D18" s="328">
        <v>3</v>
      </c>
      <c r="E18" s="334"/>
    </row>
    <row r="19" spans="1:12" x14ac:dyDescent="0.2">
      <c r="A19" s="539" t="s">
        <v>182</v>
      </c>
      <c r="B19" s="335" t="s">
        <v>210</v>
      </c>
      <c r="C19" s="336" t="s">
        <v>173</v>
      </c>
      <c r="D19" s="426">
        <v>2</v>
      </c>
      <c r="E19" s="337">
        <f>SUM(D19:D21)</f>
        <v>6</v>
      </c>
    </row>
    <row r="20" spans="1:12" x14ac:dyDescent="0.2">
      <c r="A20" s="540"/>
      <c r="B20" s="338" t="s">
        <v>211</v>
      </c>
      <c r="C20" s="336" t="s">
        <v>174</v>
      </c>
      <c r="D20" s="426">
        <v>2</v>
      </c>
      <c r="E20" s="339"/>
    </row>
    <row r="21" spans="1:12" x14ac:dyDescent="0.2">
      <c r="A21" s="541"/>
      <c r="B21" s="340" t="s">
        <v>212</v>
      </c>
      <c r="C21" s="341" t="s">
        <v>175</v>
      </c>
      <c r="D21" s="426">
        <v>2</v>
      </c>
      <c r="E21" s="342"/>
    </row>
    <row r="22" spans="1:12" ht="16" customHeight="1" x14ac:dyDescent="0.2">
      <c r="A22" s="527" t="s">
        <v>167</v>
      </c>
      <c r="B22" s="343" t="s">
        <v>210</v>
      </c>
      <c r="C22" s="348" t="s">
        <v>176</v>
      </c>
      <c r="D22" s="345">
        <v>4</v>
      </c>
      <c r="E22" s="431">
        <f>SUM(D22:D32)</f>
        <v>29</v>
      </c>
    </row>
    <row r="23" spans="1:12" x14ac:dyDescent="0.2">
      <c r="A23" s="528"/>
      <c r="B23" s="346" t="s">
        <v>211</v>
      </c>
      <c r="C23" s="348" t="s">
        <v>177</v>
      </c>
      <c r="D23" s="347">
        <v>4</v>
      </c>
      <c r="E23" s="432"/>
    </row>
    <row r="24" spans="1:12" x14ac:dyDescent="0.2">
      <c r="A24" s="528"/>
      <c r="B24" s="346" t="s">
        <v>212</v>
      </c>
      <c r="C24" s="348" t="s">
        <v>123</v>
      </c>
      <c r="D24" s="347">
        <v>1</v>
      </c>
      <c r="E24" s="432"/>
    </row>
    <row r="25" spans="1:12" x14ac:dyDescent="0.2">
      <c r="A25" s="528"/>
      <c r="B25" s="346" t="s">
        <v>213</v>
      </c>
      <c r="C25" s="348" t="s">
        <v>178</v>
      </c>
      <c r="D25" s="347">
        <v>2</v>
      </c>
      <c r="E25" s="432"/>
      <c r="L25" s="9"/>
    </row>
    <row r="26" spans="1:12" x14ac:dyDescent="0.2">
      <c r="A26" s="528"/>
      <c r="B26" s="346" t="s">
        <v>214</v>
      </c>
      <c r="C26" s="348" t="s">
        <v>179</v>
      </c>
      <c r="D26" s="347">
        <v>4</v>
      </c>
      <c r="E26" s="432"/>
    </row>
    <row r="27" spans="1:12" x14ac:dyDescent="0.2">
      <c r="A27" s="528"/>
      <c r="B27" s="346" t="s">
        <v>215</v>
      </c>
      <c r="C27" s="348" t="s">
        <v>180</v>
      </c>
      <c r="D27" s="347">
        <v>4</v>
      </c>
      <c r="E27" s="432"/>
    </row>
    <row r="28" spans="1:12" x14ac:dyDescent="0.2">
      <c r="A28" s="528"/>
      <c r="B28" s="346" t="s">
        <v>216</v>
      </c>
      <c r="C28" s="348" t="s">
        <v>194</v>
      </c>
      <c r="D28" s="347">
        <v>1</v>
      </c>
      <c r="E28" s="432"/>
    </row>
    <row r="29" spans="1:12" x14ac:dyDescent="0.2">
      <c r="A29" s="528"/>
      <c r="B29" s="346" t="s">
        <v>217</v>
      </c>
      <c r="C29" s="348" t="s">
        <v>195</v>
      </c>
      <c r="D29" s="347">
        <v>2</v>
      </c>
      <c r="E29" s="432"/>
    </row>
    <row r="30" spans="1:12" ht="30" x14ac:dyDescent="0.2">
      <c r="A30" s="528"/>
      <c r="B30" s="346" t="s">
        <v>218</v>
      </c>
      <c r="C30" s="348" t="s">
        <v>196</v>
      </c>
      <c r="D30" s="347">
        <v>5</v>
      </c>
      <c r="E30" s="432"/>
    </row>
    <row r="31" spans="1:12" ht="30" x14ac:dyDescent="0.2">
      <c r="A31" s="528"/>
      <c r="B31" s="346" t="s">
        <v>219</v>
      </c>
      <c r="C31" s="348" t="s">
        <v>197</v>
      </c>
      <c r="D31" s="347">
        <v>1</v>
      </c>
      <c r="E31" s="432"/>
    </row>
    <row r="32" spans="1:12" x14ac:dyDescent="0.2">
      <c r="A32" s="529"/>
      <c r="B32" s="415" t="s">
        <v>244</v>
      </c>
      <c r="C32" s="348" t="s">
        <v>245</v>
      </c>
      <c r="D32" s="347">
        <v>1</v>
      </c>
      <c r="E32" s="416"/>
    </row>
    <row r="33" spans="4:13" x14ac:dyDescent="0.2">
      <c r="D33" s="46">
        <f>SUM(D4:D32)</f>
        <v>123</v>
      </c>
      <c r="M33" s="9"/>
    </row>
    <row r="34" spans="4:13" x14ac:dyDescent="0.2">
      <c r="M34" s="9"/>
    </row>
    <row r="35" spans="4:13" x14ac:dyDescent="0.2">
      <c r="M35" s="9"/>
    </row>
    <row r="36" spans="4:13" x14ac:dyDescent="0.2">
      <c r="M36" s="9"/>
    </row>
    <row r="37" spans="4:13" x14ac:dyDescent="0.2">
      <c r="M37" s="9"/>
    </row>
    <row r="38" spans="4:13" x14ac:dyDescent="0.2">
      <c r="M38" s="9"/>
    </row>
    <row r="39" spans="4:13" x14ac:dyDescent="0.2">
      <c r="M39" s="9"/>
    </row>
    <row r="40" spans="4:13" x14ac:dyDescent="0.2">
      <c r="M40" s="9"/>
    </row>
    <row r="41" spans="4:13" x14ac:dyDescent="0.2">
      <c r="M41" s="9"/>
    </row>
  </sheetData>
  <mergeCells count="7">
    <mergeCell ref="A22:A32"/>
    <mergeCell ref="G4:K11"/>
    <mergeCell ref="A19:A21"/>
    <mergeCell ref="A10:A11"/>
    <mergeCell ref="A15:A18"/>
    <mergeCell ref="A4:A9"/>
    <mergeCell ref="A12:A14"/>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3CE0-6A05-5244-83AA-8A7F171ABA5C}">
  <sheetPr>
    <pageSetUpPr fitToPage="1"/>
  </sheetPr>
  <dimension ref="A2:R402"/>
  <sheetViews>
    <sheetView zoomScale="65" zoomScaleNormal="65" workbookViewId="0">
      <selection activeCell="O4" sqref="O4"/>
    </sheetView>
  </sheetViews>
  <sheetFormatPr baseColWidth="10" defaultColWidth="11" defaultRowHeight="16" x14ac:dyDescent="0.2"/>
  <cols>
    <col min="1" max="1" width="21.5" customWidth="1"/>
    <col min="2" max="2" width="5.6640625" style="46" customWidth="1"/>
    <col min="3" max="3" width="22.5" customWidth="1"/>
    <col min="4" max="4" width="14.1640625" style="216" customWidth="1"/>
    <col min="5" max="5" width="24.6640625" style="18" customWidth="1"/>
    <col min="6" max="6" width="21.5" customWidth="1"/>
    <col min="7" max="7" width="15" style="30" customWidth="1"/>
    <col min="8" max="8" width="18.6640625" customWidth="1"/>
    <col min="9" max="9" width="19" customWidth="1"/>
    <col min="10" max="10" width="16.1640625" style="18" customWidth="1"/>
    <col min="11" max="11" width="30.33203125" style="18" customWidth="1"/>
    <col min="12" max="12" width="16" customWidth="1"/>
    <col min="13" max="13" width="18.83203125" style="18" customWidth="1"/>
    <col min="14" max="14" width="25.33203125" customWidth="1"/>
    <col min="15" max="15" width="18.1640625" style="55" customWidth="1"/>
    <col min="16" max="16" width="16.83203125" style="125" customWidth="1"/>
    <col min="18" max="18" width="8.1640625" customWidth="1"/>
    <col min="19" max="19" width="72.33203125" customWidth="1"/>
  </cols>
  <sheetData>
    <row r="2" spans="1:18" x14ac:dyDescent="0.2">
      <c r="A2" s="557" t="s">
        <v>26</v>
      </c>
      <c r="B2" s="302"/>
      <c r="C2" s="303" t="s">
        <v>27</v>
      </c>
      <c r="D2" s="304"/>
      <c r="E2" s="560" t="s">
        <v>191</v>
      </c>
      <c r="F2" s="557" t="s">
        <v>28</v>
      </c>
      <c r="G2" s="558"/>
      <c r="H2" s="562" t="s">
        <v>29</v>
      </c>
      <c r="I2" s="554" t="s">
        <v>30</v>
      </c>
      <c r="J2" s="555"/>
      <c r="K2" s="555"/>
      <c r="L2" s="555"/>
      <c r="M2" s="555"/>
      <c r="N2" s="555"/>
      <c r="O2" s="555"/>
      <c r="P2" s="556"/>
    </row>
    <row r="3" spans="1:18" ht="17" x14ac:dyDescent="0.2">
      <c r="A3" s="559"/>
      <c r="B3" s="266" t="s">
        <v>168</v>
      </c>
      <c r="C3" s="407"/>
      <c r="D3" s="191" t="s">
        <v>31</v>
      </c>
      <c r="E3" s="561"/>
      <c r="F3" s="25"/>
      <c r="G3" s="19" t="s">
        <v>32</v>
      </c>
      <c r="H3" s="563"/>
      <c r="I3" s="20" t="s">
        <v>33</v>
      </c>
      <c r="J3" s="34" t="s">
        <v>34</v>
      </c>
      <c r="K3" s="34" t="s">
        <v>35</v>
      </c>
      <c r="L3" s="21" t="s">
        <v>36</v>
      </c>
      <c r="M3" s="34" t="s">
        <v>37</v>
      </c>
      <c r="N3" s="21" t="s">
        <v>38</v>
      </c>
      <c r="O3" s="56" t="s">
        <v>39</v>
      </c>
      <c r="P3" s="259" t="s">
        <v>40</v>
      </c>
    </row>
    <row r="4" spans="1:18" ht="68" x14ac:dyDescent="0.2">
      <c r="A4" s="11" t="s">
        <v>41</v>
      </c>
      <c r="B4" s="305" t="s">
        <v>210</v>
      </c>
      <c r="C4" s="6" t="s">
        <v>183</v>
      </c>
      <c r="D4" s="192">
        <f>'Importance weights'!D4</f>
        <v>2</v>
      </c>
      <c r="E4" s="2" t="s">
        <v>42</v>
      </c>
      <c r="F4" s="1" t="s">
        <v>43</v>
      </c>
      <c r="G4" s="26" t="s">
        <v>24</v>
      </c>
      <c r="H4" s="1" t="s">
        <v>44</v>
      </c>
      <c r="I4" s="6" t="s">
        <v>45</v>
      </c>
      <c r="J4" s="6" t="s">
        <v>46</v>
      </c>
      <c r="K4" s="6" t="s">
        <v>47</v>
      </c>
      <c r="L4" s="1" t="s">
        <v>48</v>
      </c>
      <c r="M4" s="6" t="s">
        <v>49</v>
      </c>
      <c r="N4" s="1" t="s">
        <v>48</v>
      </c>
      <c r="O4" s="57"/>
      <c r="P4" s="1"/>
    </row>
    <row r="5" spans="1:18" ht="51" x14ac:dyDescent="0.2">
      <c r="A5" s="12"/>
      <c r="B5" s="305"/>
      <c r="C5" s="60"/>
      <c r="D5" s="193"/>
      <c r="E5" s="3"/>
      <c r="F5" s="1" t="s">
        <v>50</v>
      </c>
      <c r="G5" s="26" t="s">
        <v>22</v>
      </c>
      <c r="H5" s="1" t="s">
        <v>51</v>
      </c>
      <c r="I5" s="6" t="s">
        <v>45</v>
      </c>
      <c r="J5" s="6" t="s">
        <v>46</v>
      </c>
      <c r="K5" s="6" t="s">
        <v>52</v>
      </c>
      <c r="L5" s="1"/>
      <c r="M5" s="6" t="s">
        <v>49</v>
      </c>
      <c r="N5" s="1" t="s">
        <v>48</v>
      </c>
      <c r="O5" s="57"/>
      <c r="P5" s="1"/>
    </row>
    <row r="6" spans="1:18" ht="51" x14ac:dyDescent="0.2">
      <c r="A6" s="12"/>
      <c r="B6" s="305"/>
      <c r="C6" s="60"/>
      <c r="D6" s="193"/>
      <c r="E6" s="3"/>
      <c r="F6" s="1" t="s">
        <v>53</v>
      </c>
      <c r="G6" s="26" t="s">
        <v>20</v>
      </c>
      <c r="H6" s="1" t="s">
        <v>51</v>
      </c>
      <c r="I6" s="6" t="s">
        <v>45</v>
      </c>
      <c r="J6" s="6" t="s">
        <v>46</v>
      </c>
      <c r="K6" s="6" t="s">
        <v>52</v>
      </c>
      <c r="L6" s="1" t="s">
        <v>54</v>
      </c>
      <c r="M6" s="6"/>
      <c r="N6" s="1"/>
      <c r="O6" s="57"/>
      <c r="P6" s="1"/>
    </row>
    <row r="7" spans="1:18" ht="51" x14ac:dyDescent="0.2">
      <c r="A7" s="12"/>
      <c r="B7" s="305"/>
      <c r="C7" s="60"/>
      <c r="D7" s="193"/>
      <c r="E7" s="2" t="s">
        <v>209</v>
      </c>
      <c r="F7" s="1" t="s">
        <v>56</v>
      </c>
      <c r="G7" s="26" t="s">
        <v>22</v>
      </c>
      <c r="H7" s="1" t="s">
        <v>51</v>
      </c>
      <c r="I7" s="6" t="s">
        <v>45</v>
      </c>
      <c r="J7" s="1" t="s">
        <v>46</v>
      </c>
      <c r="K7" s="6" t="s">
        <v>52</v>
      </c>
      <c r="L7" s="1"/>
      <c r="M7" s="1" t="s">
        <v>49</v>
      </c>
      <c r="N7" s="1" t="s">
        <v>57</v>
      </c>
      <c r="O7" s="57"/>
      <c r="P7" s="1"/>
    </row>
    <row r="8" spans="1:18" s="18" customFormat="1" ht="49" customHeight="1" x14ac:dyDescent="0.2">
      <c r="A8" s="12"/>
      <c r="B8" s="305"/>
      <c r="C8" s="60"/>
      <c r="D8" s="194"/>
      <c r="E8" s="71"/>
      <c r="F8" s="65" t="s">
        <v>58</v>
      </c>
      <c r="G8" s="26" t="s">
        <v>20</v>
      </c>
      <c r="H8" s="1" t="s">
        <v>51</v>
      </c>
      <c r="I8" s="6" t="s">
        <v>45</v>
      </c>
      <c r="J8" s="1" t="s">
        <v>46</v>
      </c>
      <c r="K8" s="6" t="s">
        <v>52</v>
      </c>
      <c r="L8" s="1" t="s">
        <v>54</v>
      </c>
      <c r="M8" s="1"/>
      <c r="N8" s="1" t="s">
        <v>59</v>
      </c>
      <c r="O8" s="57"/>
      <c r="P8" s="1"/>
    </row>
    <row r="9" spans="1:18" ht="51" x14ac:dyDescent="0.2">
      <c r="A9" s="12"/>
      <c r="B9" s="262"/>
      <c r="C9" s="7"/>
      <c r="D9" s="195"/>
      <c r="E9" s="7"/>
      <c r="F9" s="1" t="s">
        <v>60</v>
      </c>
      <c r="G9" s="26" t="s">
        <v>20</v>
      </c>
      <c r="H9" s="1" t="s">
        <v>51</v>
      </c>
      <c r="I9" s="1" t="s">
        <v>45</v>
      </c>
      <c r="J9" s="1" t="s">
        <v>46</v>
      </c>
      <c r="K9" s="1" t="s">
        <v>52</v>
      </c>
      <c r="L9" s="1" t="s">
        <v>54</v>
      </c>
      <c r="M9" s="1"/>
      <c r="N9" s="1" t="s">
        <v>59</v>
      </c>
      <c r="O9" s="61"/>
      <c r="P9" s="65"/>
    </row>
    <row r="10" spans="1:18" x14ac:dyDescent="0.2">
      <c r="A10" s="12"/>
      <c r="B10" s="27"/>
      <c r="C10" s="13"/>
      <c r="D10" s="196"/>
      <c r="E10" s="13"/>
      <c r="F10" s="63"/>
      <c r="G10" s="85"/>
      <c r="H10" s="63"/>
      <c r="I10" s="63"/>
      <c r="J10" s="63"/>
      <c r="K10" s="63"/>
      <c r="L10" s="63"/>
      <c r="M10" s="63"/>
      <c r="N10" s="63"/>
      <c r="O10" s="121"/>
      <c r="P10" s="63"/>
    </row>
    <row r="11" spans="1:18" ht="50" customHeight="1" x14ac:dyDescent="0.2">
      <c r="A11" s="12"/>
      <c r="B11" s="72" t="s">
        <v>211</v>
      </c>
      <c r="C11" s="299" t="s">
        <v>184</v>
      </c>
      <c r="D11" s="197">
        <f>'Importance weights'!D5</f>
        <v>2</v>
      </c>
      <c r="E11" s="81" t="s">
        <v>223</v>
      </c>
      <c r="F11" s="65" t="s">
        <v>56</v>
      </c>
      <c r="G11" s="26" t="s">
        <v>22</v>
      </c>
      <c r="H11" s="65" t="s">
        <v>61</v>
      </c>
      <c r="I11" s="6" t="s">
        <v>62</v>
      </c>
      <c r="J11" s="6" t="s">
        <v>185</v>
      </c>
      <c r="K11" s="6" t="s">
        <v>52</v>
      </c>
      <c r="L11" s="1"/>
      <c r="M11" s="1" t="s">
        <v>49</v>
      </c>
      <c r="N11" s="1" t="s">
        <v>57</v>
      </c>
      <c r="O11" s="120"/>
      <c r="P11" s="7"/>
    </row>
    <row r="12" spans="1:18" ht="51" customHeight="1" x14ac:dyDescent="0.2">
      <c r="A12" s="12"/>
      <c r="B12" s="305"/>
      <c r="C12" s="298"/>
      <c r="D12" s="194"/>
      <c r="E12" s="60"/>
      <c r="F12" s="65" t="s">
        <v>64</v>
      </c>
      <c r="G12" s="26" t="s">
        <v>24</v>
      </c>
      <c r="H12" s="64" t="s">
        <v>65</v>
      </c>
      <c r="I12" s="1" t="s">
        <v>62</v>
      </c>
      <c r="J12" s="1" t="s">
        <v>185</v>
      </c>
      <c r="K12" s="1" t="s">
        <v>66</v>
      </c>
      <c r="L12" s="1"/>
      <c r="M12" s="1" t="s">
        <v>49</v>
      </c>
      <c r="N12" s="1"/>
      <c r="O12" s="120"/>
      <c r="P12" s="7"/>
    </row>
    <row r="13" spans="1:18" ht="31" customHeight="1" x14ac:dyDescent="0.2">
      <c r="A13" s="12"/>
      <c r="B13" s="350"/>
      <c r="C13" s="60"/>
      <c r="D13" s="193"/>
      <c r="E13" s="264"/>
      <c r="F13" s="1" t="s">
        <v>73</v>
      </c>
      <c r="G13" s="26" t="s">
        <v>22</v>
      </c>
      <c r="H13" s="1" t="s">
        <v>61</v>
      </c>
      <c r="I13" s="1"/>
      <c r="J13" s="1" t="s">
        <v>185</v>
      </c>
      <c r="K13" s="1" t="s">
        <v>74</v>
      </c>
      <c r="L13" s="1"/>
      <c r="M13" s="1" t="s">
        <v>49</v>
      </c>
      <c r="N13" s="1"/>
      <c r="O13" s="61"/>
      <c r="P13" s="1"/>
    </row>
    <row r="14" spans="1:18" ht="51" x14ac:dyDescent="0.2">
      <c r="A14" s="12"/>
      <c r="B14" s="305"/>
      <c r="C14" s="298"/>
      <c r="D14" s="194"/>
      <c r="E14" s="172"/>
      <c r="F14" s="65" t="s">
        <v>50</v>
      </c>
      <c r="G14" s="26" t="s">
        <v>22</v>
      </c>
      <c r="H14" s="1" t="s">
        <v>51</v>
      </c>
      <c r="I14" s="1" t="s">
        <v>62</v>
      </c>
      <c r="J14" s="1" t="s">
        <v>185</v>
      </c>
      <c r="K14" s="6" t="s">
        <v>52</v>
      </c>
      <c r="L14" s="1"/>
      <c r="M14" s="6" t="s">
        <v>49</v>
      </c>
      <c r="N14" s="1"/>
      <c r="O14" s="61"/>
      <c r="P14" s="1"/>
      <c r="Q14" s="124"/>
    </row>
    <row r="15" spans="1:18" ht="51" x14ac:dyDescent="0.2">
      <c r="A15" s="12"/>
      <c r="B15" s="305"/>
      <c r="C15" s="298"/>
      <c r="D15" s="194"/>
      <c r="E15" s="172"/>
      <c r="F15" s="65" t="s">
        <v>53</v>
      </c>
      <c r="G15" s="26" t="s">
        <v>20</v>
      </c>
      <c r="H15" s="5" t="s">
        <v>61</v>
      </c>
      <c r="I15" s="6" t="s">
        <v>62</v>
      </c>
      <c r="J15" s="1" t="s">
        <v>185</v>
      </c>
      <c r="K15" s="6" t="s">
        <v>52</v>
      </c>
      <c r="L15" s="1" t="s">
        <v>54</v>
      </c>
      <c r="M15" s="1"/>
      <c r="N15" s="1"/>
      <c r="O15" s="61"/>
      <c r="P15" s="1"/>
      <c r="R15" s="124"/>
    </row>
    <row r="16" spans="1:18" ht="51" x14ac:dyDescent="0.2">
      <c r="A16" s="12"/>
      <c r="B16" s="305"/>
      <c r="C16" s="298"/>
      <c r="D16" s="194"/>
      <c r="E16" s="172"/>
      <c r="F16" s="65" t="s">
        <v>58</v>
      </c>
      <c r="G16" s="26" t="s">
        <v>20</v>
      </c>
      <c r="H16" s="5" t="s">
        <v>61</v>
      </c>
      <c r="I16" s="6" t="s">
        <v>62</v>
      </c>
      <c r="J16" s="1" t="s">
        <v>185</v>
      </c>
      <c r="K16" s="6" t="s">
        <v>52</v>
      </c>
      <c r="L16" s="1" t="s">
        <v>54</v>
      </c>
      <c r="M16" s="1"/>
      <c r="N16" s="1" t="s">
        <v>59</v>
      </c>
      <c r="O16" s="61"/>
      <c r="P16" s="1"/>
      <c r="R16" s="124"/>
    </row>
    <row r="17" spans="1:16" ht="51" x14ac:dyDescent="0.2">
      <c r="A17" s="12"/>
      <c r="B17" s="305"/>
      <c r="C17" s="298"/>
      <c r="D17" s="194"/>
      <c r="E17" s="7"/>
      <c r="F17" s="123" t="s">
        <v>60</v>
      </c>
      <c r="G17" s="72" t="s">
        <v>20</v>
      </c>
      <c r="H17" s="2" t="s">
        <v>61</v>
      </c>
      <c r="I17" s="6" t="s">
        <v>62</v>
      </c>
      <c r="J17" s="1" t="s">
        <v>185</v>
      </c>
      <c r="K17" s="6" t="s">
        <v>52</v>
      </c>
      <c r="L17" s="6" t="s">
        <v>54</v>
      </c>
      <c r="M17" s="6"/>
      <c r="N17" s="6" t="s">
        <v>59</v>
      </c>
      <c r="O17" s="61"/>
      <c r="P17" s="1"/>
    </row>
    <row r="18" spans="1:16" x14ac:dyDescent="0.2">
      <c r="A18" s="12"/>
      <c r="B18" s="27"/>
      <c r="C18" s="13"/>
      <c r="D18" s="196"/>
      <c r="E18" s="13"/>
      <c r="F18" s="13"/>
      <c r="G18" s="27"/>
      <c r="H18" s="13"/>
      <c r="I18" s="62"/>
      <c r="J18" s="23"/>
      <c r="K18" s="23"/>
      <c r="L18" s="23"/>
      <c r="M18" s="23"/>
      <c r="N18" s="23"/>
      <c r="O18" s="58"/>
      <c r="P18" s="13"/>
    </row>
    <row r="19" spans="1:16" ht="34" x14ac:dyDescent="0.2">
      <c r="A19" s="12"/>
      <c r="B19" s="72" t="s">
        <v>212</v>
      </c>
      <c r="C19" s="2" t="s">
        <v>187</v>
      </c>
      <c r="D19" s="192">
        <f>'Importance weights'!D6</f>
        <v>10</v>
      </c>
      <c r="E19" s="6" t="s">
        <v>222</v>
      </c>
      <c r="F19" s="1" t="s">
        <v>71</v>
      </c>
      <c r="G19" s="26" t="s">
        <v>24</v>
      </c>
      <c r="H19" s="1" t="s">
        <v>72</v>
      </c>
      <c r="I19" s="1"/>
      <c r="J19" s="22" t="s">
        <v>185</v>
      </c>
      <c r="K19" s="22" t="s">
        <v>66</v>
      </c>
      <c r="L19" s="22"/>
      <c r="M19" s="22" t="s">
        <v>49</v>
      </c>
      <c r="N19" s="22"/>
      <c r="O19" s="61"/>
      <c r="P19" s="1"/>
    </row>
    <row r="20" spans="1:16" ht="31" customHeight="1" x14ac:dyDescent="0.2">
      <c r="A20" s="12"/>
      <c r="B20" s="350"/>
      <c r="C20" s="60"/>
      <c r="D20" s="193"/>
      <c r="E20" s="264"/>
      <c r="F20" s="1" t="s">
        <v>73</v>
      </c>
      <c r="G20" s="26" t="s">
        <v>22</v>
      </c>
      <c r="H20" s="1" t="s">
        <v>61</v>
      </c>
      <c r="I20" s="1"/>
      <c r="J20" s="1" t="s">
        <v>185</v>
      </c>
      <c r="K20" s="1" t="s">
        <v>74</v>
      </c>
      <c r="L20" s="1"/>
      <c r="M20" s="1" t="s">
        <v>49</v>
      </c>
      <c r="N20" s="1"/>
      <c r="O20" s="61"/>
      <c r="P20" s="1"/>
    </row>
    <row r="21" spans="1:16" ht="51" x14ac:dyDescent="0.2">
      <c r="A21" s="12"/>
      <c r="B21" s="350"/>
      <c r="C21" s="60"/>
      <c r="D21" s="193"/>
      <c r="E21" s="264"/>
      <c r="F21" s="1" t="s">
        <v>56</v>
      </c>
      <c r="G21" s="26" t="s">
        <v>22</v>
      </c>
      <c r="H21" s="1" t="s">
        <v>61</v>
      </c>
      <c r="I21" s="1" t="s">
        <v>62</v>
      </c>
      <c r="J21" s="1" t="s">
        <v>185</v>
      </c>
      <c r="K21" s="1" t="s">
        <v>52</v>
      </c>
      <c r="L21" s="1"/>
      <c r="M21" s="1" t="s">
        <v>49</v>
      </c>
      <c r="N21" s="1" t="s">
        <v>57</v>
      </c>
      <c r="O21" s="61"/>
      <c r="P21" s="1"/>
    </row>
    <row r="22" spans="1:16" ht="51" x14ac:dyDescent="0.2">
      <c r="A22" s="12"/>
      <c r="B22" s="350"/>
      <c r="C22" s="60"/>
      <c r="D22" s="193"/>
      <c r="E22" s="264"/>
      <c r="F22" s="1" t="s">
        <v>53</v>
      </c>
      <c r="G22" s="26" t="s">
        <v>20</v>
      </c>
      <c r="H22" s="1" t="s">
        <v>61</v>
      </c>
      <c r="I22" s="1" t="s">
        <v>62</v>
      </c>
      <c r="J22" s="1" t="s">
        <v>185</v>
      </c>
      <c r="K22" s="1" t="s">
        <v>52</v>
      </c>
      <c r="L22" s="1" t="s">
        <v>54</v>
      </c>
      <c r="M22" s="1"/>
      <c r="N22" s="1" t="s">
        <v>59</v>
      </c>
      <c r="O22" s="61"/>
      <c r="P22" s="1"/>
    </row>
    <row r="23" spans="1:16" ht="51" x14ac:dyDescent="0.2">
      <c r="A23" s="12"/>
      <c r="B23" s="350"/>
      <c r="C23" s="60"/>
      <c r="D23" s="193"/>
      <c r="E23" s="264"/>
      <c r="F23" s="1" t="s">
        <v>58</v>
      </c>
      <c r="G23" s="26" t="s">
        <v>20</v>
      </c>
      <c r="H23" s="1" t="s">
        <v>61</v>
      </c>
      <c r="I23" s="1" t="s">
        <v>62</v>
      </c>
      <c r="J23" s="1" t="s">
        <v>185</v>
      </c>
      <c r="K23" s="1" t="s">
        <v>52</v>
      </c>
      <c r="L23" s="1" t="s">
        <v>54</v>
      </c>
      <c r="M23" s="1"/>
      <c r="N23" s="1" t="s">
        <v>59</v>
      </c>
      <c r="O23" s="61"/>
      <c r="P23" s="1"/>
    </row>
    <row r="24" spans="1:16" ht="51" x14ac:dyDescent="0.2">
      <c r="A24" s="12"/>
      <c r="B24" s="350"/>
      <c r="C24" s="60"/>
      <c r="D24" s="193"/>
      <c r="E24" s="264"/>
      <c r="F24" s="1" t="s">
        <v>60</v>
      </c>
      <c r="G24" s="26" t="s">
        <v>20</v>
      </c>
      <c r="H24" s="1" t="s">
        <v>61</v>
      </c>
      <c r="I24" s="1" t="s">
        <v>62</v>
      </c>
      <c r="J24" s="1" t="s">
        <v>185</v>
      </c>
      <c r="K24" s="1" t="s">
        <v>52</v>
      </c>
      <c r="L24" s="1" t="s">
        <v>54</v>
      </c>
      <c r="M24" s="1"/>
      <c r="N24" s="1" t="s">
        <v>59</v>
      </c>
      <c r="O24" s="61"/>
      <c r="P24" s="1"/>
    </row>
    <row r="25" spans="1:16" ht="85" x14ac:dyDescent="0.2">
      <c r="A25" s="12"/>
      <c r="B25" s="350"/>
      <c r="C25" s="80"/>
      <c r="D25" s="80"/>
      <c r="E25" s="81" t="s">
        <v>235</v>
      </c>
      <c r="F25" s="7" t="s">
        <v>75</v>
      </c>
      <c r="G25" s="262" t="s">
        <v>22</v>
      </c>
      <c r="H25" s="7" t="s">
        <v>72</v>
      </c>
      <c r="I25" s="7" t="s">
        <v>76</v>
      </c>
      <c r="J25" s="7" t="s">
        <v>185</v>
      </c>
      <c r="K25" s="7" t="s">
        <v>47</v>
      </c>
      <c r="L25" s="7"/>
      <c r="M25" s="7" t="s">
        <v>49</v>
      </c>
      <c r="N25" s="7"/>
      <c r="O25" s="263"/>
      <c r="P25" s="7" t="s">
        <v>77</v>
      </c>
    </row>
    <row r="26" spans="1:16" ht="51" customHeight="1" x14ac:dyDescent="0.2">
      <c r="A26" s="12"/>
      <c r="B26" s="350"/>
      <c r="C26" s="80"/>
      <c r="D26" s="194"/>
      <c r="E26" s="71"/>
      <c r="F26" s="65" t="s">
        <v>78</v>
      </c>
      <c r="G26" s="26" t="s">
        <v>24</v>
      </c>
      <c r="H26" s="5" t="s">
        <v>79</v>
      </c>
      <c r="I26" s="6" t="s">
        <v>62</v>
      </c>
      <c r="J26" s="6" t="s">
        <v>185</v>
      </c>
      <c r="K26" s="6" t="s">
        <v>52</v>
      </c>
      <c r="L26" s="1"/>
      <c r="M26" s="1" t="s">
        <v>49</v>
      </c>
      <c r="N26" s="1" t="s">
        <v>80</v>
      </c>
      <c r="O26" s="57"/>
      <c r="P26" s="1"/>
    </row>
    <row r="27" spans="1:16" ht="51" x14ac:dyDescent="0.2">
      <c r="A27" s="12"/>
      <c r="B27" s="350"/>
      <c r="C27" s="60"/>
      <c r="D27" s="194"/>
      <c r="E27" s="68"/>
      <c r="F27" s="65" t="s">
        <v>56</v>
      </c>
      <c r="G27" s="26" t="s">
        <v>22</v>
      </c>
      <c r="H27" s="5" t="s">
        <v>61</v>
      </c>
      <c r="I27" s="6" t="s">
        <v>62</v>
      </c>
      <c r="J27" s="6" t="s">
        <v>185</v>
      </c>
      <c r="K27" s="6" t="s">
        <v>52</v>
      </c>
      <c r="L27" s="1"/>
      <c r="M27" s="1" t="s">
        <v>49</v>
      </c>
      <c r="N27" s="1" t="s">
        <v>57</v>
      </c>
      <c r="O27" s="57"/>
      <c r="P27" s="1"/>
    </row>
    <row r="28" spans="1:16" ht="51" x14ac:dyDescent="0.2">
      <c r="A28" s="12"/>
      <c r="B28" s="350"/>
      <c r="C28" s="60"/>
      <c r="D28" s="194"/>
      <c r="E28" s="68"/>
      <c r="F28" s="65" t="s">
        <v>53</v>
      </c>
      <c r="G28" s="26" t="s">
        <v>20</v>
      </c>
      <c r="H28" s="5" t="s">
        <v>61</v>
      </c>
      <c r="I28" s="6" t="s">
        <v>62</v>
      </c>
      <c r="J28" s="6" t="s">
        <v>185</v>
      </c>
      <c r="K28" s="6" t="s">
        <v>52</v>
      </c>
      <c r="L28" s="1" t="s">
        <v>54</v>
      </c>
      <c r="M28" s="1"/>
      <c r="N28" s="1" t="s">
        <v>59</v>
      </c>
      <c r="O28" s="57"/>
      <c r="P28" s="1"/>
    </row>
    <row r="29" spans="1:16" ht="51" x14ac:dyDescent="0.2">
      <c r="A29" s="12"/>
      <c r="B29" s="350"/>
      <c r="C29" s="60"/>
      <c r="D29" s="194"/>
      <c r="E29" s="68"/>
      <c r="F29" s="65" t="s">
        <v>58</v>
      </c>
      <c r="G29" s="26" t="s">
        <v>20</v>
      </c>
      <c r="H29" s="5" t="s">
        <v>61</v>
      </c>
      <c r="I29" s="6" t="s">
        <v>62</v>
      </c>
      <c r="J29" s="6" t="s">
        <v>185</v>
      </c>
      <c r="K29" s="6" t="s">
        <v>52</v>
      </c>
      <c r="L29" s="1" t="s">
        <v>54</v>
      </c>
      <c r="M29" s="1"/>
      <c r="N29" s="1" t="s">
        <v>59</v>
      </c>
      <c r="O29" s="57"/>
      <c r="P29" s="1"/>
    </row>
    <row r="30" spans="1:16" ht="51" x14ac:dyDescent="0.2">
      <c r="A30" s="12"/>
      <c r="B30" s="350"/>
      <c r="C30" s="60"/>
      <c r="D30" s="194"/>
      <c r="E30" s="69"/>
      <c r="F30" s="65" t="s">
        <v>60</v>
      </c>
      <c r="G30" s="26" t="s">
        <v>20</v>
      </c>
      <c r="H30" s="5" t="s">
        <v>61</v>
      </c>
      <c r="I30" s="6" t="s">
        <v>62</v>
      </c>
      <c r="J30" s="6" t="s">
        <v>185</v>
      </c>
      <c r="K30" s="6" t="s">
        <v>52</v>
      </c>
      <c r="L30" s="1" t="s">
        <v>54</v>
      </c>
      <c r="M30" s="1"/>
      <c r="N30" s="1" t="s">
        <v>59</v>
      </c>
      <c r="O30" s="57"/>
      <c r="P30" s="1"/>
    </row>
    <row r="31" spans="1:16" ht="51" customHeight="1" x14ac:dyDescent="0.2">
      <c r="A31" s="12"/>
      <c r="B31" s="350"/>
      <c r="C31" s="60"/>
      <c r="D31" s="193"/>
      <c r="E31" s="7" t="s">
        <v>81</v>
      </c>
      <c r="F31" s="1" t="s">
        <v>73</v>
      </c>
      <c r="G31" s="26" t="s">
        <v>22</v>
      </c>
      <c r="H31" s="1" t="s">
        <v>61</v>
      </c>
      <c r="I31" s="6" t="s">
        <v>62</v>
      </c>
      <c r="J31" s="6" t="s">
        <v>185</v>
      </c>
      <c r="K31" s="6" t="s">
        <v>52</v>
      </c>
      <c r="L31" s="1"/>
      <c r="M31" s="1" t="s">
        <v>49</v>
      </c>
      <c r="N31" s="1"/>
      <c r="O31" s="57"/>
      <c r="P31" s="1"/>
    </row>
    <row r="32" spans="1:16" ht="34" x14ac:dyDescent="0.2">
      <c r="A32" s="12"/>
      <c r="B32" s="350"/>
      <c r="C32" s="60"/>
      <c r="D32" s="193"/>
      <c r="E32" s="6" t="s">
        <v>67</v>
      </c>
      <c r="F32" s="1" t="s">
        <v>68</v>
      </c>
      <c r="G32" s="26" t="s">
        <v>24</v>
      </c>
      <c r="H32" s="65" t="s">
        <v>69</v>
      </c>
      <c r="I32" s="6" t="s">
        <v>62</v>
      </c>
      <c r="J32" s="6" t="s">
        <v>185</v>
      </c>
      <c r="K32" s="6" t="s">
        <v>47</v>
      </c>
      <c r="L32" s="1"/>
      <c r="M32" s="1" t="s">
        <v>49</v>
      </c>
      <c r="N32" s="1"/>
      <c r="O32" s="57"/>
      <c r="P32" s="1"/>
    </row>
    <row r="33" spans="1:16" ht="51" x14ac:dyDescent="0.2">
      <c r="A33" s="12"/>
      <c r="B33" s="350"/>
      <c r="C33" s="60"/>
      <c r="D33" s="193"/>
      <c r="E33" s="173"/>
      <c r="F33" s="1" t="s">
        <v>56</v>
      </c>
      <c r="G33" s="26" t="s">
        <v>22</v>
      </c>
      <c r="H33" s="65" t="s">
        <v>61</v>
      </c>
      <c r="I33" s="6" t="s">
        <v>62</v>
      </c>
      <c r="J33" s="6" t="s">
        <v>185</v>
      </c>
      <c r="K33" s="6" t="s">
        <v>52</v>
      </c>
      <c r="L33" s="1"/>
      <c r="M33" s="1" t="s">
        <v>49</v>
      </c>
      <c r="N33" s="1" t="s">
        <v>57</v>
      </c>
      <c r="O33" s="57"/>
      <c r="P33" s="1"/>
    </row>
    <row r="34" spans="1:16" ht="51" x14ac:dyDescent="0.2">
      <c r="A34" s="12"/>
      <c r="B34" s="350"/>
      <c r="C34" s="60"/>
      <c r="D34" s="193"/>
      <c r="E34" s="7"/>
      <c r="F34" s="1" t="s">
        <v>58</v>
      </c>
      <c r="G34" s="26" t="s">
        <v>20</v>
      </c>
      <c r="H34" s="5" t="s">
        <v>61</v>
      </c>
      <c r="I34" s="6" t="s">
        <v>62</v>
      </c>
      <c r="J34" s="6" t="s">
        <v>185</v>
      </c>
      <c r="K34" s="6" t="s">
        <v>52</v>
      </c>
      <c r="L34" s="1" t="s">
        <v>54</v>
      </c>
      <c r="M34" s="1"/>
      <c r="N34" s="1" t="s">
        <v>59</v>
      </c>
      <c r="O34" s="57"/>
      <c r="P34" s="1"/>
    </row>
    <row r="35" spans="1:16" ht="51" x14ac:dyDescent="0.2">
      <c r="A35" s="12"/>
      <c r="B35" s="350"/>
      <c r="C35" s="60"/>
      <c r="D35" s="193"/>
      <c r="E35" s="81" t="s">
        <v>223</v>
      </c>
      <c r="F35" s="1" t="s">
        <v>56</v>
      </c>
      <c r="G35" s="26" t="s">
        <v>22</v>
      </c>
      <c r="H35" s="65" t="s">
        <v>61</v>
      </c>
      <c r="I35" s="6" t="s">
        <v>62</v>
      </c>
      <c r="J35" s="6" t="s">
        <v>185</v>
      </c>
      <c r="K35" s="6" t="s">
        <v>52</v>
      </c>
      <c r="L35" s="1"/>
      <c r="M35" s="1" t="s">
        <v>49</v>
      </c>
      <c r="N35" s="1" t="s">
        <v>57</v>
      </c>
      <c r="O35" s="57"/>
      <c r="P35" s="1"/>
    </row>
    <row r="36" spans="1:16" ht="34" x14ac:dyDescent="0.2">
      <c r="A36" s="12"/>
      <c r="B36" s="350"/>
      <c r="C36" s="60"/>
      <c r="D36" s="193"/>
      <c r="E36" s="68"/>
      <c r="F36" s="1" t="s">
        <v>82</v>
      </c>
      <c r="G36" s="26" t="s">
        <v>24</v>
      </c>
      <c r="H36" s="64" t="s">
        <v>83</v>
      </c>
      <c r="I36" s="1" t="s">
        <v>62</v>
      </c>
      <c r="J36" s="1" t="s">
        <v>185</v>
      </c>
      <c r="K36" s="1" t="s">
        <v>66</v>
      </c>
      <c r="L36" s="1"/>
      <c r="M36" s="1" t="s">
        <v>49</v>
      </c>
      <c r="N36" s="1"/>
      <c r="O36" s="57"/>
      <c r="P36" s="1"/>
    </row>
    <row r="37" spans="1:16" ht="51" x14ac:dyDescent="0.2">
      <c r="A37" s="12"/>
      <c r="B37" s="350"/>
      <c r="C37" s="60"/>
      <c r="D37" s="193"/>
      <c r="E37" s="68"/>
      <c r="F37" s="1" t="s">
        <v>50</v>
      </c>
      <c r="G37" s="26" t="s">
        <v>22</v>
      </c>
      <c r="H37" s="1" t="s">
        <v>51</v>
      </c>
      <c r="I37" s="1" t="s">
        <v>62</v>
      </c>
      <c r="J37" s="1" t="s">
        <v>185</v>
      </c>
      <c r="K37" s="6" t="s">
        <v>52</v>
      </c>
      <c r="L37" s="1"/>
      <c r="M37" s="6" t="s">
        <v>49</v>
      </c>
      <c r="N37" s="1"/>
      <c r="O37" s="57"/>
      <c r="P37" s="1"/>
    </row>
    <row r="38" spans="1:16" ht="51" x14ac:dyDescent="0.2">
      <c r="A38" s="12"/>
      <c r="B38" s="350"/>
      <c r="C38" s="60"/>
      <c r="D38" s="193"/>
      <c r="E38" s="68"/>
      <c r="F38" s="1" t="s">
        <v>53</v>
      </c>
      <c r="G38" s="26" t="s">
        <v>20</v>
      </c>
      <c r="H38" s="5" t="s">
        <v>61</v>
      </c>
      <c r="I38" s="6" t="s">
        <v>62</v>
      </c>
      <c r="J38" s="6" t="s">
        <v>185</v>
      </c>
      <c r="K38" s="6" t="s">
        <v>52</v>
      </c>
      <c r="L38" s="1" t="s">
        <v>54</v>
      </c>
      <c r="M38" s="1"/>
      <c r="N38" s="1"/>
      <c r="O38" s="57"/>
      <c r="P38" s="1"/>
    </row>
    <row r="39" spans="1:16" ht="51" x14ac:dyDescent="0.2">
      <c r="A39" s="12"/>
      <c r="B39" s="350"/>
      <c r="C39" s="60"/>
      <c r="D39" s="193"/>
      <c r="E39" s="68"/>
      <c r="F39" s="1" t="s">
        <v>58</v>
      </c>
      <c r="G39" s="26" t="s">
        <v>20</v>
      </c>
      <c r="H39" s="5" t="s">
        <v>61</v>
      </c>
      <c r="I39" s="6" t="s">
        <v>62</v>
      </c>
      <c r="J39" s="6" t="s">
        <v>185</v>
      </c>
      <c r="K39" s="6" t="s">
        <v>52</v>
      </c>
      <c r="L39" s="1" t="s">
        <v>54</v>
      </c>
      <c r="M39" s="1"/>
      <c r="N39" s="1" t="s">
        <v>59</v>
      </c>
      <c r="O39" s="57"/>
      <c r="P39" s="1"/>
    </row>
    <row r="40" spans="1:16" ht="51" x14ac:dyDescent="0.2">
      <c r="A40" s="12"/>
      <c r="B40" s="262"/>
      <c r="C40" s="60"/>
      <c r="D40" s="193"/>
      <c r="E40" s="68"/>
      <c r="F40" s="6" t="s">
        <v>60</v>
      </c>
      <c r="G40" s="72" t="s">
        <v>20</v>
      </c>
      <c r="H40" s="2" t="s">
        <v>61</v>
      </c>
      <c r="I40" s="6" t="s">
        <v>62</v>
      </c>
      <c r="J40" s="6" t="s">
        <v>185</v>
      </c>
      <c r="K40" s="6" t="s">
        <v>52</v>
      </c>
      <c r="L40" s="6" t="s">
        <v>54</v>
      </c>
      <c r="M40" s="6"/>
      <c r="N40" s="6" t="s">
        <v>59</v>
      </c>
      <c r="O40" s="66"/>
      <c r="P40" s="6"/>
    </row>
    <row r="41" spans="1:16" x14ac:dyDescent="0.2">
      <c r="A41" s="13"/>
      <c r="B41" s="27"/>
      <c r="C41" s="62"/>
      <c r="D41" s="198"/>
      <c r="E41" s="82"/>
      <c r="F41" s="62"/>
      <c r="G41" s="83"/>
      <c r="H41" s="62"/>
      <c r="I41" s="62"/>
      <c r="J41" s="62"/>
      <c r="K41" s="62"/>
      <c r="L41" s="62"/>
      <c r="M41" s="62"/>
      <c r="N41" s="62"/>
      <c r="O41" s="84"/>
      <c r="P41" s="62"/>
    </row>
    <row r="42" spans="1:16" ht="68" customHeight="1" x14ac:dyDescent="0.2">
      <c r="A42" s="13"/>
      <c r="B42" s="72" t="s">
        <v>213</v>
      </c>
      <c r="C42" s="2" t="s">
        <v>188</v>
      </c>
      <c r="D42" s="192">
        <f>'Importance weights'!D7</f>
        <v>10</v>
      </c>
      <c r="E42" s="570" t="s">
        <v>235</v>
      </c>
      <c r="F42" s="1" t="s">
        <v>75</v>
      </c>
      <c r="G42" s="26" t="s">
        <v>22</v>
      </c>
      <c r="H42" s="1" t="s">
        <v>72</v>
      </c>
      <c r="I42" s="1" t="s">
        <v>76</v>
      </c>
      <c r="J42" s="1" t="s">
        <v>185</v>
      </c>
      <c r="K42" s="1" t="s">
        <v>47</v>
      </c>
      <c r="L42" s="1"/>
      <c r="M42" s="1" t="s">
        <v>49</v>
      </c>
      <c r="N42" s="1"/>
      <c r="O42" s="57"/>
      <c r="P42" s="1" t="s">
        <v>77</v>
      </c>
    </row>
    <row r="43" spans="1:16" ht="51" customHeight="1" x14ac:dyDescent="0.2">
      <c r="A43" s="12"/>
      <c r="B43" s="350"/>
      <c r="C43" s="80"/>
      <c r="D43" s="193"/>
      <c r="E43" s="571"/>
      <c r="F43" s="1" t="s">
        <v>78</v>
      </c>
      <c r="G43" s="26" t="s">
        <v>24</v>
      </c>
      <c r="H43" s="1" t="s">
        <v>79</v>
      </c>
      <c r="I43" s="1" t="s">
        <v>84</v>
      </c>
      <c r="J43" s="1" t="s">
        <v>185</v>
      </c>
      <c r="K43" s="1" t="s">
        <v>52</v>
      </c>
      <c r="L43" s="1"/>
      <c r="M43" s="1" t="s">
        <v>49</v>
      </c>
      <c r="N43" s="1" t="s">
        <v>80</v>
      </c>
      <c r="O43" s="57"/>
      <c r="P43" s="1"/>
    </row>
    <row r="44" spans="1:16" ht="51" x14ac:dyDescent="0.2">
      <c r="A44" s="12"/>
      <c r="B44" s="350"/>
      <c r="C44" s="3"/>
      <c r="D44" s="193"/>
      <c r="E44" s="571"/>
      <c r="F44" s="1" t="s">
        <v>56</v>
      </c>
      <c r="G44" s="26" t="s">
        <v>22</v>
      </c>
      <c r="H44" s="1" t="s">
        <v>61</v>
      </c>
      <c r="I44" s="1" t="s">
        <v>84</v>
      </c>
      <c r="J44" s="1" t="s">
        <v>185</v>
      </c>
      <c r="K44" s="1" t="s">
        <v>52</v>
      </c>
      <c r="L44" s="1"/>
      <c r="M44" s="1" t="s">
        <v>49</v>
      </c>
      <c r="N44" s="1" t="s">
        <v>57</v>
      </c>
      <c r="O44" s="57"/>
      <c r="P44" s="1"/>
    </row>
    <row r="45" spans="1:16" ht="51" x14ac:dyDescent="0.2">
      <c r="A45" s="12"/>
      <c r="B45" s="350"/>
      <c r="C45" s="3"/>
      <c r="D45" s="193"/>
      <c r="E45" s="571"/>
      <c r="F45" s="1" t="s">
        <v>53</v>
      </c>
      <c r="G45" s="26" t="s">
        <v>20</v>
      </c>
      <c r="H45" s="1" t="s">
        <v>61</v>
      </c>
      <c r="I45" s="1" t="s">
        <v>84</v>
      </c>
      <c r="J45" s="1" t="s">
        <v>185</v>
      </c>
      <c r="K45" s="1" t="s">
        <v>52</v>
      </c>
      <c r="L45" s="1" t="s">
        <v>54</v>
      </c>
      <c r="M45" s="1"/>
      <c r="N45" s="1"/>
      <c r="O45" s="57"/>
      <c r="P45" s="1"/>
    </row>
    <row r="46" spans="1:16" ht="51" x14ac:dyDescent="0.2">
      <c r="A46" s="12"/>
      <c r="B46" s="350"/>
      <c r="C46" s="3"/>
      <c r="D46" s="193"/>
      <c r="E46" s="571"/>
      <c r="F46" s="1" t="s">
        <v>58</v>
      </c>
      <c r="G46" s="26" t="s">
        <v>20</v>
      </c>
      <c r="H46" s="1" t="s">
        <v>61</v>
      </c>
      <c r="I46" s="1" t="s">
        <v>84</v>
      </c>
      <c r="J46" s="1" t="s">
        <v>185</v>
      </c>
      <c r="K46" s="1" t="s">
        <v>52</v>
      </c>
      <c r="L46" s="1" t="s">
        <v>54</v>
      </c>
      <c r="M46" s="1"/>
      <c r="N46" s="1" t="s">
        <v>59</v>
      </c>
      <c r="O46" s="57"/>
      <c r="P46" s="1"/>
    </row>
    <row r="47" spans="1:16" ht="51" x14ac:dyDescent="0.2">
      <c r="A47" s="12"/>
      <c r="B47" s="350"/>
      <c r="C47" s="3"/>
      <c r="D47" s="193"/>
      <c r="E47" s="572"/>
      <c r="F47" s="1" t="s">
        <v>60</v>
      </c>
      <c r="G47" s="26" t="s">
        <v>20</v>
      </c>
      <c r="H47" s="1" t="s">
        <v>61</v>
      </c>
      <c r="I47" s="1" t="s">
        <v>84</v>
      </c>
      <c r="J47" s="1" t="s">
        <v>185</v>
      </c>
      <c r="K47" s="1" t="s">
        <v>52</v>
      </c>
      <c r="L47" s="1" t="s">
        <v>54</v>
      </c>
      <c r="M47" s="1"/>
      <c r="N47" s="1" t="s">
        <v>59</v>
      </c>
      <c r="O47" s="57"/>
      <c r="P47" s="1"/>
    </row>
    <row r="48" spans="1:16" ht="51" customHeight="1" x14ac:dyDescent="0.2">
      <c r="A48" s="12"/>
      <c r="B48" s="350"/>
      <c r="C48" s="3"/>
      <c r="D48" s="193"/>
      <c r="E48" s="65" t="s">
        <v>81</v>
      </c>
      <c r="F48" s="1" t="s">
        <v>73</v>
      </c>
      <c r="G48" s="26" t="s">
        <v>22</v>
      </c>
      <c r="H48" s="1" t="s">
        <v>61</v>
      </c>
      <c r="I48" s="1" t="s">
        <v>84</v>
      </c>
      <c r="J48" s="1" t="s">
        <v>185</v>
      </c>
      <c r="K48" s="1" t="s">
        <v>52</v>
      </c>
      <c r="L48" s="1"/>
      <c r="M48" s="1" t="s">
        <v>49</v>
      </c>
      <c r="N48" s="1"/>
      <c r="O48" s="57"/>
      <c r="P48" s="1"/>
    </row>
    <row r="49" spans="1:16" ht="68" x14ac:dyDescent="0.2">
      <c r="A49" s="12"/>
      <c r="B49" s="350"/>
      <c r="C49" s="3"/>
      <c r="D49" s="193"/>
      <c r="E49" s="566" t="s">
        <v>42</v>
      </c>
      <c r="F49" s="1" t="s">
        <v>43</v>
      </c>
      <c r="G49" s="26" t="s">
        <v>24</v>
      </c>
      <c r="H49" s="1" t="s">
        <v>44</v>
      </c>
      <c r="I49" s="1" t="s">
        <v>45</v>
      </c>
      <c r="J49" s="1" t="s">
        <v>185</v>
      </c>
      <c r="K49" s="1" t="s">
        <v>52</v>
      </c>
      <c r="L49" s="1"/>
      <c r="M49" s="1" t="s">
        <v>49</v>
      </c>
      <c r="N49" s="1" t="s">
        <v>57</v>
      </c>
      <c r="O49" s="57"/>
      <c r="P49" s="1"/>
    </row>
    <row r="50" spans="1:16" ht="51" x14ac:dyDescent="0.2">
      <c r="A50" s="12"/>
      <c r="B50" s="350"/>
      <c r="C50" s="3"/>
      <c r="D50" s="193"/>
      <c r="E50" s="566"/>
      <c r="F50" s="1" t="s">
        <v>50</v>
      </c>
      <c r="G50" s="26" t="s">
        <v>22</v>
      </c>
      <c r="H50" s="1" t="s">
        <v>51</v>
      </c>
      <c r="I50" s="1" t="s">
        <v>84</v>
      </c>
      <c r="J50" s="1" t="s">
        <v>185</v>
      </c>
      <c r="K50" s="1" t="s">
        <v>52</v>
      </c>
      <c r="L50" s="1"/>
      <c r="M50" s="6" t="s">
        <v>49</v>
      </c>
      <c r="N50" s="1"/>
      <c r="O50" s="57"/>
      <c r="P50" s="1"/>
    </row>
    <row r="51" spans="1:16" ht="51" x14ac:dyDescent="0.2">
      <c r="A51" s="12"/>
      <c r="B51" s="350"/>
      <c r="C51" s="3"/>
      <c r="D51" s="193"/>
      <c r="E51" s="564" t="s">
        <v>55</v>
      </c>
      <c r="F51" s="1" t="s">
        <v>56</v>
      </c>
      <c r="G51" s="26" t="s">
        <v>22</v>
      </c>
      <c r="H51" s="1" t="s">
        <v>61</v>
      </c>
      <c r="I51" s="1" t="s">
        <v>84</v>
      </c>
      <c r="J51" s="1" t="s">
        <v>185</v>
      </c>
      <c r="K51" s="1" t="s">
        <v>52</v>
      </c>
      <c r="L51" s="1"/>
      <c r="M51" s="1" t="s">
        <v>49</v>
      </c>
      <c r="N51" s="1" t="s">
        <v>57</v>
      </c>
      <c r="O51" s="57"/>
      <c r="P51" s="1"/>
    </row>
    <row r="52" spans="1:16" ht="85" x14ac:dyDescent="0.2">
      <c r="A52" s="12"/>
      <c r="B52" s="262"/>
      <c r="C52" s="4"/>
      <c r="D52" s="195"/>
      <c r="E52" s="565"/>
      <c r="F52" s="1" t="s">
        <v>58</v>
      </c>
      <c r="G52" s="26" t="s">
        <v>20</v>
      </c>
      <c r="H52" s="1" t="s">
        <v>61</v>
      </c>
      <c r="I52" s="1" t="s">
        <v>85</v>
      </c>
      <c r="J52" s="1" t="s">
        <v>185</v>
      </c>
      <c r="K52" s="1" t="s">
        <v>52</v>
      </c>
      <c r="L52" s="1" t="s">
        <v>54</v>
      </c>
      <c r="M52" s="1"/>
      <c r="N52" s="1" t="s">
        <v>59</v>
      </c>
      <c r="O52" s="57"/>
      <c r="P52" s="1"/>
    </row>
    <row r="53" spans="1:16" x14ac:dyDescent="0.2">
      <c r="A53" s="12"/>
      <c r="B53" s="27"/>
      <c r="C53" s="13"/>
      <c r="D53" s="196"/>
      <c r="E53" s="13"/>
      <c r="F53" s="13"/>
      <c r="G53" s="27"/>
      <c r="H53" s="13"/>
      <c r="I53" s="63"/>
      <c r="J53" s="23"/>
      <c r="K53" s="23"/>
      <c r="L53" s="23"/>
      <c r="M53" s="23"/>
      <c r="N53" s="23"/>
      <c r="O53" s="58"/>
      <c r="P53" s="13"/>
    </row>
    <row r="54" spans="1:16" ht="48" customHeight="1" x14ac:dyDescent="0.2">
      <c r="A54" s="12"/>
      <c r="B54" s="72" t="s">
        <v>214</v>
      </c>
      <c r="C54" s="70" t="s">
        <v>189</v>
      </c>
      <c r="D54" s="192">
        <f>'Importance weights'!D8</f>
        <v>10</v>
      </c>
      <c r="E54" s="123" t="s">
        <v>86</v>
      </c>
      <c r="F54" s="1" t="s">
        <v>73</v>
      </c>
      <c r="G54" s="26" t="s">
        <v>22</v>
      </c>
      <c r="H54" s="1" t="s">
        <v>124</v>
      </c>
      <c r="I54" s="7" t="s">
        <v>48</v>
      </c>
      <c r="J54" s="6" t="s">
        <v>87</v>
      </c>
      <c r="K54" s="1" t="s">
        <v>88</v>
      </c>
      <c r="L54" s="1"/>
      <c r="M54" s="1" t="s">
        <v>49</v>
      </c>
      <c r="N54" s="1" t="s">
        <v>89</v>
      </c>
      <c r="O54" s="57"/>
      <c r="P54" s="1"/>
    </row>
    <row r="55" spans="1:16" ht="27" customHeight="1" x14ac:dyDescent="0.2">
      <c r="A55" s="12"/>
      <c r="B55" s="350"/>
      <c r="C55" s="68"/>
      <c r="D55" s="194"/>
      <c r="E55" s="569" t="s">
        <v>90</v>
      </c>
      <c r="F55" s="65" t="s">
        <v>96</v>
      </c>
      <c r="G55" s="26" t="s">
        <v>24</v>
      </c>
      <c r="H55" s="1" t="s">
        <v>79</v>
      </c>
      <c r="I55" s="1" t="s">
        <v>48</v>
      </c>
      <c r="J55" s="6" t="s">
        <v>48</v>
      </c>
      <c r="K55" s="1" t="s">
        <v>63</v>
      </c>
      <c r="L55" s="1"/>
      <c r="M55" s="1" t="s">
        <v>49</v>
      </c>
      <c r="N55" s="1" t="s">
        <v>236</v>
      </c>
      <c r="O55" s="57"/>
      <c r="P55" s="1"/>
    </row>
    <row r="56" spans="1:16" ht="71" customHeight="1" x14ac:dyDescent="0.2">
      <c r="A56" s="12"/>
      <c r="B56" s="350"/>
      <c r="C56" s="68"/>
      <c r="D56" s="194"/>
      <c r="E56" s="568"/>
      <c r="F56" s="65" t="s">
        <v>73</v>
      </c>
      <c r="G56" s="26" t="s">
        <v>22</v>
      </c>
      <c r="H56" s="1" t="s">
        <v>124</v>
      </c>
      <c r="I56" s="1" t="s">
        <v>48</v>
      </c>
      <c r="J56" s="6" t="s">
        <v>87</v>
      </c>
      <c r="K56" s="1" t="s">
        <v>186</v>
      </c>
      <c r="L56" s="1"/>
      <c r="M56" s="1" t="s">
        <v>49</v>
      </c>
      <c r="N56" s="1" t="s">
        <v>237</v>
      </c>
      <c r="O56" s="57"/>
      <c r="P56" s="1"/>
    </row>
    <row r="57" spans="1:16" ht="30" customHeight="1" x14ac:dyDescent="0.2">
      <c r="A57" s="12"/>
      <c r="B57" s="350"/>
      <c r="C57" s="68"/>
      <c r="D57" s="194"/>
      <c r="E57" s="60" t="s">
        <v>91</v>
      </c>
      <c r="F57" s="1" t="s">
        <v>73</v>
      </c>
      <c r="G57" s="26" t="s">
        <v>22</v>
      </c>
      <c r="H57" s="1" t="s">
        <v>124</v>
      </c>
      <c r="I57" s="1" t="s">
        <v>48</v>
      </c>
      <c r="J57" s="6" t="s">
        <v>87</v>
      </c>
      <c r="K57" s="1" t="s">
        <v>88</v>
      </c>
      <c r="L57" s="1"/>
      <c r="M57" s="1" t="s">
        <v>49</v>
      </c>
      <c r="N57" s="1" t="s">
        <v>92</v>
      </c>
      <c r="O57" s="57"/>
      <c r="P57" s="1"/>
    </row>
    <row r="58" spans="1:16" ht="38" customHeight="1" x14ac:dyDescent="0.2">
      <c r="A58" s="12"/>
      <c r="B58" s="350"/>
      <c r="C58" s="68"/>
      <c r="D58" s="194"/>
      <c r="E58" s="60"/>
      <c r="F58" s="1" t="s">
        <v>56</v>
      </c>
      <c r="G58" s="26" t="s">
        <v>22</v>
      </c>
      <c r="H58" s="1" t="s">
        <v>124</v>
      </c>
      <c r="I58" s="1" t="s">
        <v>48</v>
      </c>
      <c r="J58" s="6" t="s">
        <v>87</v>
      </c>
      <c r="K58" s="1" t="s">
        <v>93</v>
      </c>
      <c r="L58" s="1"/>
      <c r="M58" s="1" t="s">
        <v>49</v>
      </c>
      <c r="N58" s="1" t="s">
        <v>89</v>
      </c>
      <c r="O58" s="57"/>
      <c r="P58" s="1"/>
    </row>
    <row r="59" spans="1:16" ht="33" customHeight="1" x14ac:dyDescent="0.2">
      <c r="A59" s="12"/>
      <c r="B59" s="350"/>
      <c r="C59" s="68"/>
      <c r="D59" s="194"/>
      <c r="E59" s="60"/>
      <c r="F59" s="65" t="s">
        <v>53</v>
      </c>
      <c r="G59" s="26" t="s">
        <v>20</v>
      </c>
      <c r="H59" s="1" t="s">
        <v>124</v>
      </c>
      <c r="I59" s="1" t="s">
        <v>48</v>
      </c>
      <c r="J59" s="6" t="s">
        <v>87</v>
      </c>
      <c r="K59" s="1" t="s">
        <v>93</v>
      </c>
      <c r="L59" s="1" t="s">
        <v>164</v>
      </c>
      <c r="M59" s="1"/>
      <c r="N59" s="1" t="s">
        <v>92</v>
      </c>
      <c r="O59" s="57"/>
      <c r="P59" s="1"/>
    </row>
    <row r="60" spans="1:16" ht="51" x14ac:dyDescent="0.2">
      <c r="A60" s="12"/>
      <c r="B60" s="350"/>
      <c r="C60" s="68"/>
      <c r="D60" s="194"/>
      <c r="E60" s="71"/>
      <c r="F60" s="1" t="s">
        <v>58</v>
      </c>
      <c r="G60" s="26" t="s">
        <v>20</v>
      </c>
      <c r="H60" s="1" t="s">
        <v>124</v>
      </c>
      <c r="I60" s="1" t="s">
        <v>48</v>
      </c>
      <c r="J60" s="6" t="s">
        <v>87</v>
      </c>
      <c r="K60" s="1" t="s">
        <v>88</v>
      </c>
      <c r="L60" s="1" t="s">
        <v>164</v>
      </c>
      <c r="M60" s="1"/>
      <c r="N60" s="1" t="s">
        <v>89</v>
      </c>
      <c r="O60" s="57"/>
      <c r="P60" s="1"/>
    </row>
    <row r="61" spans="1:16" ht="51" x14ac:dyDescent="0.2">
      <c r="A61" s="12"/>
      <c r="B61" s="350"/>
      <c r="C61" s="68"/>
      <c r="D61" s="194"/>
      <c r="E61" s="6" t="s">
        <v>94</v>
      </c>
      <c r="F61" s="65" t="s">
        <v>53</v>
      </c>
      <c r="G61" s="26" t="s">
        <v>20</v>
      </c>
      <c r="H61" s="1" t="s">
        <v>124</v>
      </c>
      <c r="I61" s="1" t="s">
        <v>48</v>
      </c>
      <c r="J61" s="6" t="s">
        <v>87</v>
      </c>
      <c r="K61" s="1" t="s">
        <v>93</v>
      </c>
      <c r="L61" s="1" t="s">
        <v>164</v>
      </c>
      <c r="M61" s="1"/>
      <c r="N61" s="1" t="s">
        <v>92</v>
      </c>
      <c r="O61" s="57"/>
      <c r="P61" s="1"/>
    </row>
    <row r="62" spans="1:16" ht="51" x14ac:dyDescent="0.2">
      <c r="A62" s="12"/>
      <c r="B62" s="350"/>
      <c r="C62" s="68"/>
      <c r="D62" s="194"/>
      <c r="E62" s="60"/>
      <c r="F62" s="65" t="s">
        <v>56</v>
      </c>
      <c r="G62" s="26" t="s">
        <v>22</v>
      </c>
      <c r="H62" s="1" t="s">
        <v>124</v>
      </c>
      <c r="I62" s="1" t="s">
        <v>48</v>
      </c>
      <c r="J62" s="6" t="s">
        <v>87</v>
      </c>
      <c r="K62" s="1" t="s">
        <v>93</v>
      </c>
      <c r="L62" s="1"/>
      <c r="M62" s="1" t="s">
        <v>49</v>
      </c>
      <c r="N62" s="1" t="s">
        <v>89</v>
      </c>
      <c r="O62" s="57"/>
      <c r="P62" s="1"/>
    </row>
    <row r="63" spans="1:16" ht="51" x14ac:dyDescent="0.2">
      <c r="A63" s="12"/>
      <c r="B63" s="350"/>
      <c r="C63" s="68"/>
      <c r="D63" s="194"/>
      <c r="E63" s="60"/>
      <c r="F63" s="65" t="s">
        <v>60</v>
      </c>
      <c r="G63" s="26" t="s">
        <v>20</v>
      </c>
      <c r="H63" s="1" t="s">
        <v>124</v>
      </c>
      <c r="I63" s="1" t="s">
        <v>48</v>
      </c>
      <c r="J63" s="6" t="s">
        <v>87</v>
      </c>
      <c r="K63" s="1" t="s">
        <v>93</v>
      </c>
      <c r="L63" s="1" t="s">
        <v>164</v>
      </c>
      <c r="M63" s="1"/>
      <c r="N63" s="1" t="s">
        <v>92</v>
      </c>
      <c r="O63" s="57"/>
      <c r="P63" s="1"/>
    </row>
    <row r="64" spans="1:16" ht="51" x14ac:dyDescent="0.2">
      <c r="A64" s="12"/>
      <c r="B64" s="350"/>
      <c r="C64" s="68"/>
      <c r="D64" s="194"/>
      <c r="E64" s="7"/>
      <c r="F64" s="65" t="s">
        <v>58</v>
      </c>
      <c r="G64" s="26" t="s">
        <v>20</v>
      </c>
      <c r="H64" s="1" t="s">
        <v>124</v>
      </c>
      <c r="I64" s="1" t="s">
        <v>48</v>
      </c>
      <c r="J64" s="6" t="s">
        <v>87</v>
      </c>
      <c r="K64" s="1" t="s">
        <v>93</v>
      </c>
      <c r="L64" s="1" t="s">
        <v>164</v>
      </c>
      <c r="M64" s="1"/>
      <c r="N64" s="1" t="s">
        <v>89</v>
      </c>
      <c r="O64" s="57"/>
      <c r="P64" s="1"/>
    </row>
    <row r="65" spans="1:18" ht="34" x14ac:dyDescent="0.2">
      <c r="A65" s="12"/>
      <c r="B65" s="350"/>
      <c r="C65" s="68"/>
      <c r="D65" s="194"/>
      <c r="E65" s="567" t="s">
        <v>95</v>
      </c>
      <c r="F65" s="1" t="s">
        <v>96</v>
      </c>
      <c r="G65" s="26" t="s">
        <v>24</v>
      </c>
      <c r="H65" s="1" t="s">
        <v>79</v>
      </c>
      <c r="I65" s="1" t="s">
        <v>48</v>
      </c>
      <c r="J65" s="6" t="s">
        <v>48</v>
      </c>
      <c r="K65" s="1" t="s">
        <v>63</v>
      </c>
      <c r="L65" s="1"/>
      <c r="M65" s="1" t="s">
        <v>49</v>
      </c>
      <c r="N65" s="1" t="s">
        <v>97</v>
      </c>
      <c r="O65" s="57"/>
      <c r="P65" s="1"/>
    </row>
    <row r="66" spans="1:18" ht="34" x14ac:dyDescent="0.2">
      <c r="A66" s="12"/>
      <c r="B66" s="350"/>
      <c r="C66" s="68"/>
      <c r="D66" s="194"/>
      <c r="E66" s="567"/>
      <c r="F66" s="65" t="s">
        <v>53</v>
      </c>
      <c r="G66" s="26" t="s">
        <v>20</v>
      </c>
      <c r="H66" s="1" t="s">
        <v>124</v>
      </c>
      <c r="I66" s="1" t="s">
        <v>48</v>
      </c>
      <c r="J66" s="6" t="s">
        <v>87</v>
      </c>
      <c r="K66" s="1" t="s">
        <v>93</v>
      </c>
      <c r="L66" s="1" t="s">
        <v>98</v>
      </c>
      <c r="M66" s="1"/>
      <c r="N66" s="1" t="s">
        <v>92</v>
      </c>
      <c r="O66" s="57"/>
      <c r="P66" s="1"/>
    </row>
    <row r="67" spans="1:18" ht="51" x14ac:dyDescent="0.2">
      <c r="A67" s="12"/>
      <c r="B67" s="350"/>
      <c r="C67" s="68"/>
      <c r="D67" s="194"/>
      <c r="E67" s="567"/>
      <c r="F67" s="1" t="s">
        <v>56</v>
      </c>
      <c r="G67" s="26" t="s">
        <v>22</v>
      </c>
      <c r="H67" s="1" t="s">
        <v>124</v>
      </c>
      <c r="I67" s="1" t="s">
        <v>48</v>
      </c>
      <c r="J67" s="6" t="s">
        <v>87</v>
      </c>
      <c r="K67" s="1" t="s">
        <v>93</v>
      </c>
      <c r="L67" s="1"/>
      <c r="M67" s="1" t="s">
        <v>49</v>
      </c>
      <c r="N67" s="1" t="s">
        <v>89</v>
      </c>
      <c r="O67" s="57"/>
      <c r="P67" s="1"/>
    </row>
    <row r="68" spans="1:18" ht="51" x14ac:dyDescent="0.2">
      <c r="A68" s="12"/>
      <c r="B68" s="350"/>
      <c r="C68" s="68"/>
      <c r="D68" s="194"/>
      <c r="E68" s="567"/>
      <c r="F68" s="65" t="s">
        <v>60</v>
      </c>
      <c r="G68" s="26" t="s">
        <v>20</v>
      </c>
      <c r="H68" s="1" t="s">
        <v>124</v>
      </c>
      <c r="I68" s="1" t="s">
        <v>48</v>
      </c>
      <c r="J68" s="6" t="s">
        <v>87</v>
      </c>
      <c r="K68" s="1" t="s">
        <v>88</v>
      </c>
      <c r="L68" s="1" t="s">
        <v>98</v>
      </c>
      <c r="M68" s="1"/>
      <c r="N68" s="1" t="s">
        <v>89</v>
      </c>
      <c r="O68" s="57"/>
      <c r="P68" s="1"/>
    </row>
    <row r="69" spans="1:18" ht="51" x14ac:dyDescent="0.2">
      <c r="A69" s="12"/>
      <c r="B69" s="350"/>
      <c r="C69" s="68"/>
      <c r="D69" s="194"/>
      <c r="E69" s="568"/>
      <c r="F69" s="1" t="s">
        <v>58</v>
      </c>
      <c r="G69" s="26" t="s">
        <v>20</v>
      </c>
      <c r="H69" s="1" t="s">
        <v>124</v>
      </c>
      <c r="I69" s="1" t="s">
        <v>48</v>
      </c>
      <c r="J69" s="6" t="s">
        <v>87</v>
      </c>
      <c r="K69" s="1" t="s">
        <v>88</v>
      </c>
      <c r="L69" s="1" t="s">
        <v>98</v>
      </c>
      <c r="M69" s="1"/>
      <c r="N69" s="1" t="s">
        <v>89</v>
      </c>
      <c r="O69" s="57"/>
      <c r="P69" s="1"/>
    </row>
    <row r="70" spans="1:18" ht="51" x14ac:dyDescent="0.2">
      <c r="A70" s="12"/>
      <c r="B70" s="350"/>
      <c r="C70" s="68"/>
      <c r="D70" s="194"/>
      <c r="E70" s="6" t="s">
        <v>99</v>
      </c>
      <c r="F70" s="65" t="s">
        <v>56</v>
      </c>
      <c r="G70" s="26" t="s">
        <v>22</v>
      </c>
      <c r="H70" s="1" t="s">
        <v>124</v>
      </c>
      <c r="I70" s="1" t="s">
        <v>48</v>
      </c>
      <c r="J70" s="6" t="s">
        <v>87</v>
      </c>
      <c r="K70" s="1" t="s">
        <v>93</v>
      </c>
      <c r="L70" s="1"/>
      <c r="M70" s="1" t="s">
        <v>49</v>
      </c>
      <c r="N70" s="1" t="s">
        <v>89</v>
      </c>
      <c r="O70" s="57"/>
      <c r="P70" s="1"/>
    </row>
    <row r="71" spans="1:18" ht="34" x14ac:dyDescent="0.2">
      <c r="A71" s="12"/>
      <c r="B71" s="350"/>
      <c r="C71" s="68"/>
      <c r="D71" s="194"/>
      <c r="E71" s="60"/>
      <c r="F71" s="65" t="s">
        <v>239</v>
      </c>
      <c r="G71" s="26" t="s">
        <v>22</v>
      </c>
      <c r="H71" s="1" t="s">
        <v>124</v>
      </c>
      <c r="I71" s="1" t="s">
        <v>48</v>
      </c>
      <c r="J71" s="6" t="s">
        <v>48</v>
      </c>
      <c r="K71" s="1" t="s">
        <v>93</v>
      </c>
      <c r="L71" s="1"/>
      <c r="M71" s="1" t="s">
        <v>49</v>
      </c>
      <c r="N71" s="1" t="s">
        <v>92</v>
      </c>
      <c r="O71" s="57"/>
      <c r="P71" s="1"/>
    </row>
    <row r="72" spans="1:18" ht="34" x14ac:dyDescent="0.2">
      <c r="A72" s="12"/>
      <c r="B72" s="350"/>
      <c r="C72" s="68"/>
      <c r="D72" s="194"/>
      <c r="E72" s="60"/>
      <c r="F72" s="65" t="s">
        <v>53</v>
      </c>
      <c r="G72" s="26" t="s">
        <v>20</v>
      </c>
      <c r="H72" s="1" t="s">
        <v>124</v>
      </c>
      <c r="I72" s="1" t="s">
        <v>48</v>
      </c>
      <c r="J72" s="6" t="s">
        <v>87</v>
      </c>
      <c r="K72" s="1" t="s">
        <v>93</v>
      </c>
      <c r="L72" s="1" t="s">
        <v>98</v>
      </c>
      <c r="M72" s="1"/>
      <c r="N72" s="1" t="s">
        <v>92</v>
      </c>
      <c r="O72" s="57"/>
      <c r="P72" s="1"/>
    </row>
    <row r="73" spans="1:18" ht="51" x14ac:dyDescent="0.2">
      <c r="A73" s="12"/>
      <c r="B73" s="350"/>
      <c r="C73" s="68"/>
      <c r="D73" s="194"/>
      <c r="E73" s="60"/>
      <c r="F73" s="65" t="s">
        <v>60</v>
      </c>
      <c r="G73" s="26" t="s">
        <v>20</v>
      </c>
      <c r="H73" s="1" t="s">
        <v>124</v>
      </c>
      <c r="I73" s="1" t="s">
        <v>48</v>
      </c>
      <c r="J73" s="6" t="s">
        <v>87</v>
      </c>
      <c r="K73" s="1" t="s">
        <v>93</v>
      </c>
      <c r="L73" s="1" t="s">
        <v>98</v>
      </c>
      <c r="M73" s="1"/>
      <c r="N73" s="1" t="s">
        <v>89</v>
      </c>
      <c r="O73" s="57"/>
      <c r="P73" s="1"/>
    </row>
    <row r="74" spans="1:18" ht="51" x14ac:dyDescent="0.2">
      <c r="A74" s="12"/>
      <c r="B74" s="350"/>
      <c r="C74" s="68"/>
      <c r="D74" s="194"/>
      <c r="E74" s="60"/>
      <c r="F74" s="1" t="s">
        <v>58</v>
      </c>
      <c r="G74" s="26" t="s">
        <v>20</v>
      </c>
      <c r="H74" s="1" t="s">
        <v>124</v>
      </c>
      <c r="I74" s="1" t="s">
        <v>48</v>
      </c>
      <c r="J74" s="6" t="s">
        <v>87</v>
      </c>
      <c r="K74" s="1" t="s">
        <v>93</v>
      </c>
      <c r="L74" s="1" t="s">
        <v>98</v>
      </c>
      <c r="M74" s="1"/>
      <c r="N74" s="1" t="s">
        <v>89</v>
      </c>
      <c r="O74" s="57"/>
      <c r="P74" s="1"/>
    </row>
    <row r="75" spans="1:18" ht="34" x14ac:dyDescent="0.2">
      <c r="A75" s="12"/>
      <c r="B75" s="350"/>
      <c r="C75" s="68"/>
      <c r="D75" s="194"/>
      <c r="E75" s="6" t="s">
        <v>240</v>
      </c>
      <c r="F75" s="65" t="s">
        <v>96</v>
      </c>
      <c r="G75" s="26" t="s">
        <v>24</v>
      </c>
      <c r="H75" s="1" t="s">
        <v>79</v>
      </c>
      <c r="I75" s="1" t="s">
        <v>48</v>
      </c>
      <c r="J75" s="6" t="s">
        <v>48</v>
      </c>
      <c r="K75" s="1" t="s">
        <v>63</v>
      </c>
      <c r="L75" s="1"/>
      <c r="M75" s="1" t="s">
        <v>49</v>
      </c>
      <c r="N75" s="1" t="s">
        <v>97</v>
      </c>
      <c r="O75" s="57"/>
      <c r="P75" s="1"/>
    </row>
    <row r="76" spans="1:18" ht="34" x14ac:dyDescent="0.2">
      <c r="A76" s="12"/>
      <c r="B76" s="350"/>
      <c r="C76" s="68"/>
      <c r="D76" s="194"/>
      <c r="E76" s="60"/>
      <c r="F76" s="65" t="s">
        <v>239</v>
      </c>
      <c r="G76" s="26" t="s">
        <v>22</v>
      </c>
      <c r="H76" s="1" t="s">
        <v>124</v>
      </c>
      <c r="I76" s="1" t="s">
        <v>48</v>
      </c>
      <c r="J76" s="6" t="s">
        <v>48</v>
      </c>
      <c r="K76" s="1" t="s">
        <v>93</v>
      </c>
      <c r="L76" s="1"/>
      <c r="M76" s="1" t="s">
        <v>49</v>
      </c>
      <c r="N76" s="1" t="s">
        <v>92</v>
      </c>
      <c r="O76" s="57"/>
      <c r="P76" s="1"/>
    </row>
    <row r="77" spans="1:18" ht="34" x14ac:dyDescent="0.2">
      <c r="A77" s="12"/>
      <c r="B77" s="350"/>
      <c r="C77" s="68"/>
      <c r="D77" s="194"/>
      <c r="E77" s="60"/>
      <c r="F77" s="65" t="s">
        <v>53</v>
      </c>
      <c r="G77" s="26" t="s">
        <v>20</v>
      </c>
      <c r="H77" s="1" t="s">
        <v>124</v>
      </c>
      <c r="I77" s="1" t="s">
        <v>48</v>
      </c>
      <c r="J77" s="6" t="s">
        <v>87</v>
      </c>
      <c r="K77" s="1" t="s">
        <v>93</v>
      </c>
      <c r="L77" s="1" t="s">
        <v>98</v>
      </c>
      <c r="M77" s="1"/>
      <c r="N77" s="1" t="s">
        <v>92</v>
      </c>
      <c r="O77" s="57"/>
      <c r="P77" s="1"/>
    </row>
    <row r="78" spans="1:18" ht="51" x14ac:dyDescent="0.2">
      <c r="A78" s="12"/>
      <c r="B78" s="350"/>
      <c r="C78" s="68"/>
      <c r="D78" s="194"/>
      <c r="E78" s="60"/>
      <c r="F78" s="65" t="s">
        <v>60</v>
      </c>
      <c r="G78" s="26" t="s">
        <v>20</v>
      </c>
      <c r="H78" s="1" t="s">
        <v>124</v>
      </c>
      <c r="I78" s="1" t="s">
        <v>48</v>
      </c>
      <c r="J78" s="6" t="s">
        <v>87</v>
      </c>
      <c r="K78" s="1" t="s">
        <v>93</v>
      </c>
      <c r="L78" s="1" t="s">
        <v>98</v>
      </c>
      <c r="M78" s="1"/>
      <c r="N78" s="1" t="s">
        <v>89</v>
      </c>
      <c r="O78" s="57"/>
      <c r="P78" s="1"/>
    </row>
    <row r="79" spans="1:18" ht="51" x14ac:dyDescent="0.2">
      <c r="A79" s="12"/>
      <c r="B79" s="350"/>
      <c r="C79" s="68"/>
      <c r="D79" s="194"/>
      <c r="E79" s="7"/>
      <c r="F79" s="65" t="s">
        <v>58</v>
      </c>
      <c r="G79" s="26" t="s">
        <v>20</v>
      </c>
      <c r="H79" s="1" t="s">
        <v>124</v>
      </c>
      <c r="I79" s="1" t="s">
        <v>48</v>
      </c>
      <c r="J79" s="6" t="s">
        <v>87</v>
      </c>
      <c r="K79" s="1" t="s">
        <v>93</v>
      </c>
      <c r="L79" s="1" t="s">
        <v>98</v>
      </c>
      <c r="M79" s="1"/>
      <c r="N79" s="1" t="s">
        <v>89</v>
      </c>
      <c r="O79" s="57"/>
      <c r="P79" s="1"/>
    </row>
    <row r="80" spans="1:18" ht="51" x14ac:dyDescent="0.2">
      <c r="A80" s="12"/>
      <c r="B80" s="350"/>
      <c r="C80" s="68"/>
      <c r="D80" s="194"/>
      <c r="E80" s="60" t="s">
        <v>100</v>
      </c>
      <c r="F80" s="65" t="s">
        <v>56</v>
      </c>
      <c r="G80" s="26" t="s">
        <v>22</v>
      </c>
      <c r="H80" s="1" t="s">
        <v>124</v>
      </c>
      <c r="I80" s="1" t="s">
        <v>48</v>
      </c>
      <c r="J80" s="6" t="s">
        <v>87</v>
      </c>
      <c r="K80" s="1" t="s">
        <v>93</v>
      </c>
      <c r="L80" s="1"/>
      <c r="M80" s="1" t="s">
        <v>49</v>
      </c>
      <c r="N80" s="1" t="s">
        <v>89</v>
      </c>
      <c r="O80" s="57"/>
      <c r="P80" s="1"/>
      <c r="R80" s="9"/>
    </row>
    <row r="81" spans="1:18" ht="71" customHeight="1" x14ac:dyDescent="0.2">
      <c r="A81" s="12"/>
      <c r="B81" s="350"/>
      <c r="C81" s="68"/>
      <c r="D81" s="194"/>
      <c r="E81" s="60"/>
      <c r="F81" s="65" t="s">
        <v>73</v>
      </c>
      <c r="G81" s="26" t="s">
        <v>22</v>
      </c>
      <c r="H81" s="1" t="s">
        <v>124</v>
      </c>
      <c r="I81" s="1" t="s">
        <v>48</v>
      </c>
      <c r="J81" s="6" t="s">
        <v>87</v>
      </c>
      <c r="K81" s="1" t="s">
        <v>186</v>
      </c>
      <c r="L81" s="1"/>
      <c r="M81" s="1" t="s">
        <v>49</v>
      </c>
      <c r="N81" s="1" t="s">
        <v>237</v>
      </c>
      <c r="O81" s="57"/>
      <c r="P81" s="1"/>
    </row>
    <row r="82" spans="1:18" ht="51" x14ac:dyDescent="0.2">
      <c r="A82" s="12"/>
      <c r="B82" s="350"/>
      <c r="C82" s="68"/>
      <c r="D82" s="194"/>
      <c r="E82" s="60"/>
      <c r="F82" s="65" t="s">
        <v>53</v>
      </c>
      <c r="G82" s="26" t="s">
        <v>20</v>
      </c>
      <c r="H82" s="1" t="s">
        <v>124</v>
      </c>
      <c r="I82" s="1" t="s">
        <v>48</v>
      </c>
      <c r="J82" s="6" t="s">
        <v>87</v>
      </c>
      <c r="K82" s="1" t="s">
        <v>93</v>
      </c>
      <c r="L82" s="1" t="s">
        <v>164</v>
      </c>
      <c r="M82" s="1"/>
      <c r="N82" s="1" t="s">
        <v>92</v>
      </c>
      <c r="O82" s="57"/>
      <c r="P82" s="1"/>
    </row>
    <row r="83" spans="1:18" ht="51" x14ac:dyDescent="0.2">
      <c r="A83" s="12"/>
      <c r="B83" s="350"/>
      <c r="C83" s="68"/>
      <c r="D83" s="194"/>
      <c r="E83" s="60"/>
      <c r="F83" s="65" t="s">
        <v>60</v>
      </c>
      <c r="G83" s="26" t="s">
        <v>20</v>
      </c>
      <c r="H83" s="1" t="s">
        <v>124</v>
      </c>
      <c r="I83" s="1" t="s">
        <v>48</v>
      </c>
      <c r="J83" s="6" t="s">
        <v>87</v>
      </c>
      <c r="K83" s="1" t="s">
        <v>93</v>
      </c>
      <c r="L83" s="1" t="s">
        <v>164</v>
      </c>
      <c r="M83" s="1"/>
      <c r="N83" s="1" t="s">
        <v>92</v>
      </c>
      <c r="O83" s="57"/>
      <c r="P83" s="1"/>
    </row>
    <row r="84" spans="1:18" ht="51" x14ac:dyDescent="0.2">
      <c r="A84" s="12"/>
      <c r="B84" s="350"/>
      <c r="C84" s="68"/>
      <c r="D84" s="194"/>
      <c r="E84" s="60"/>
      <c r="F84" s="1" t="s">
        <v>58</v>
      </c>
      <c r="G84" s="26" t="s">
        <v>20</v>
      </c>
      <c r="H84" s="1" t="s">
        <v>124</v>
      </c>
      <c r="I84" s="1" t="s">
        <v>48</v>
      </c>
      <c r="J84" s="6" t="s">
        <v>87</v>
      </c>
      <c r="K84" s="1" t="s">
        <v>93</v>
      </c>
      <c r="L84" s="1" t="s">
        <v>164</v>
      </c>
      <c r="M84" s="1"/>
      <c r="N84" s="1" t="s">
        <v>89</v>
      </c>
      <c r="O84" s="57"/>
      <c r="P84" s="1"/>
      <c r="R84" s="9"/>
    </row>
    <row r="85" spans="1:18" ht="34" x14ac:dyDescent="0.2">
      <c r="A85" s="12"/>
      <c r="B85" s="350"/>
      <c r="C85" s="68"/>
      <c r="D85" s="194"/>
      <c r="E85" s="569" t="s">
        <v>242</v>
      </c>
      <c r="F85" s="1" t="s">
        <v>96</v>
      </c>
      <c r="G85" s="26" t="s">
        <v>24</v>
      </c>
      <c r="H85" s="1" t="s">
        <v>241</v>
      </c>
      <c r="I85" s="1" t="s">
        <v>48</v>
      </c>
      <c r="J85" s="6" t="s">
        <v>48</v>
      </c>
      <c r="K85" s="1" t="s">
        <v>63</v>
      </c>
      <c r="L85" s="1"/>
      <c r="M85" s="1" t="s">
        <v>49</v>
      </c>
      <c r="N85" s="1" t="s">
        <v>97</v>
      </c>
      <c r="O85" s="57"/>
      <c r="P85" s="1"/>
      <c r="R85" s="9"/>
    </row>
    <row r="86" spans="1:18" ht="51" x14ac:dyDescent="0.2">
      <c r="A86" s="12"/>
      <c r="B86" s="350"/>
      <c r="C86" s="68"/>
      <c r="D86" s="194"/>
      <c r="E86" s="567"/>
      <c r="F86" s="1" t="s">
        <v>56</v>
      </c>
      <c r="G86" s="26" t="s">
        <v>22</v>
      </c>
      <c r="H86" s="1" t="s">
        <v>124</v>
      </c>
      <c r="I86" s="1" t="s">
        <v>48</v>
      </c>
      <c r="J86" s="1" t="s">
        <v>87</v>
      </c>
      <c r="K86" s="1" t="s">
        <v>93</v>
      </c>
      <c r="L86" s="1" t="s">
        <v>98</v>
      </c>
      <c r="M86" s="1"/>
      <c r="N86" s="1" t="s">
        <v>89</v>
      </c>
      <c r="O86" s="57"/>
      <c r="P86" s="1"/>
      <c r="R86" s="9"/>
    </row>
    <row r="87" spans="1:18" ht="51" x14ac:dyDescent="0.2">
      <c r="A87" s="12"/>
      <c r="B87" s="350"/>
      <c r="C87" s="68"/>
      <c r="D87" s="194"/>
      <c r="E87" s="567"/>
      <c r="F87" s="65" t="s">
        <v>60</v>
      </c>
      <c r="G87" s="26" t="s">
        <v>20</v>
      </c>
      <c r="H87" s="1" t="s">
        <v>124</v>
      </c>
      <c r="I87" s="1" t="s">
        <v>48</v>
      </c>
      <c r="J87" s="6" t="s">
        <v>87</v>
      </c>
      <c r="K87" s="1" t="s">
        <v>93</v>
      </c>
      <c r="L87" s="1" t="s">
        <v>164</v>
      </c>
      <c r="M87" s="1"/>
      <c r="N87" s="1" t="s">
        <v>92</v>
      </c>
      <c r="O87" s="57"/>
      <c r="P87" s="1"/>
      <c r="R87" s="9"/>
    </row>
    <row r="88" spans="1:18" ht="51" x14ac:dyDescent="0.2">
      <c r="A88" s="12"/>
      <c r="B88" s="262"/>
      <c r="C88" s="69"/>
      <c r="D88" s="199"/>
      <c r="E88" s="568"/>
      <c r="F88" s="1" t="s">
        <v>58</v>
      </c>
      <c r="G88" s="26" t="s">
        <v>20</v>
      </c>
      <c r="H88" s="1" t="s">
        <v>124</v>
      </c>
      <c r="I88" s="1" t="s">
        <v>48</v>
      </c>
      <c r="J88" s="1" t="s">
        <v>87</v>
      </c>
      <c r="K88" s="1" t="s">
        <v>88</v>
      </c>
      <c r="L88" s="1" t="s">
        <v>98</v>
      </c>
      <c r="M88" s="1"/>
      <c r="N88" s="1" t="s">
        <v>89</v>
      </c>
      <c r="O88" s="57"/>
      <c r="P88" s="1"/>
      <c r="R88" s="9"/>
    </row>
    <row r="89" spans="1:18" x14ac:dyDescent="0.2">
      <c r="A89" s="13"/>
      <c r="B89" s="27"/>
      <c r="C89" s="399"/>
      <c r="D89" s="196"/>
      <c r="E89" s="400"/>
      <c r="F89" s="13"/>
      <c r="G89" s="27"/>
      <c r="H89" s="13"/>
      <c r="I89" s="13"/>
      <c r="J89" s="13"/>
      <c r="K89" s="13"/>
      <c r="L89" s="13"/>
      <c r="M89" s="13"/>
      <c r="N89" s="13"/>
      <c r="O89" s="401"/>
      <c r="P89" s="13"/>
      <c r="R89" s="9"/>
    </row>
    <row r="90" spans="1:18" ht="34" x14ac:dyDescent="0.2">
      <c r="A90" s="13"/>
      <c r="B90" s="72" t="s">
        <v>215</v>
      </c>
      <c r="C90" s="81" t="s">
        <v>224</v>
      </c>
      <c r="D90" s="192">
        <f>'Importance weights'!D9</f>
        <v>1</v>
      </c>
      <c r="E90" s="299" t="s">
        <v>70</v>
      </c>
      <c r="F90" s="1" t="s">
        <v>226</v>
      </c>
      <c r="G90" s="26" t="s">
        <v>24</v>
      </c>
      <c r="H90" s="1" t="s">
        <v>227</v>
      </c>
      <c r="I90" s="1" t="s">
        <v>225</v>
      </c>
      <c r="J90" s="1" t="s">
        <v>46</v>
      </c>
      <c r="K90" s="1" t="s">
        <v>47</v>
      </c>
      <c r="L90" s="1"/>
      <c r="M90" s="1" t="s">
        <v>49</v>
      </c>
      <c r="N90" s="1"/>
      <c r="O90" s="57"/>
      <c r="P90" s="1"/>
      <c r="R90" s="9"/>
    </row>
    <row r="91" spans="1:18" ht="51" x14ac:dyDescent="0.2">
      <c r="A91" s="13"/>
      <c r="B91" s="350"/>
      <c r="C91" s="68"/>
      <c r="D91" s="193"/>
      <c r="E91" s="298"/>
      <c r="F91" s="1" t="s">
        <v>56</v>
      </c>
      <c r="G91" s="26" t="s">
        <v>22</v>
      </c>
      <c r="H91" s="1" t="s">
        <v>61</v>
      </c>
      <c r="I91" s="1" t="s">
        <v>225</v>
      </c>
      <c r="J91" s="1" t="s">
        <v>46</v>
      </c>
      <c r="K91" s="1" t="s">
        <v>52</v>
      </c>
      <c r="L91" s="1" t="s">
        <v>54</v>
      </c>
      <c r="M91" s="1" t="s">
        <v>49</v>
      </c>
      <c r="N91" s="1" t="s">
        <v>233</v>
      </c>
      <c r="O91" s="57"/>
      <c r="P91" s="1"/>
      <c r="R91" s="9"/>
    </row>
    <row r="92" spans="1:18" ht="68" x14ac:dyDescent="0.2">
      <c r="A92" s="13"/>
      <c r="B92" s="350"/>
      <c r="C92" s="68"/>
      <c r="D92" s="193"/>
      <c r="E92" s="298"/>
      <c r="F92" s="1" t="s">
        <v>58</v>
      </c>
      <c r="G92" s="26" t="s">
        <v>20</v>
      </c>
      <c r="H92" s="1" t="s">
        <v>61</v>
      </c>
      <c r="I92" s="1" t="s">
        <v>225</v>
      </c>
      <c r="J92" s="1" t="s">
        <v>46</v>
      </c>
      <c r="K92" s="1" t="s">
        <v>52</v>
      </c>
      <c r="L92" s="1" t="s">
        <v>54</v>
      </c>
      <c r="M92" s="1" t="s">
        <v>232</v>
      </c>
      <c r="N92" s="1" t="s">
        <v>233</v>
      </c>
      <c r="O92" s="57"/>
      <c r="P92" s="1"/>
      <c r="R92" s="9"/>
    </row>
    <row r="93" spans="1:18" ht="36" customHeight="1" x14ac:dyDescent="0.2">
      <c r="A93" s="13"/>
      <c r="B93" s="350"/>
      <c r="C93" s="68"/>
      <c r="D93" s="193"/>
      <c r="E93" s="6" t="s">
        <v>67</v>
      </c>
      <c r="F93" s="402" t="s">
        <v>68</v>
      </c>
      <c r="G93" s="262" t="s">
        <v>24</v>
      </c>
      <c r="H93" s="402" t="s">
        <v>69</v>
      </c>
      <c r="I93" s="1" t="s">
        <v>225</v>
      </c>
      <c r="J93" s="1" t="s">
        <v>46</v>
      </c>
      <c r="K93" s="60" t="s">
        <v>47</v>
      </c>
      <c r="L93" s="7"/>
      <c r="M93" s="7" t="s">
        <v>49</v>
      </c>
      <c r="N93" s="7"/>
      <c r="O93" s="263"/>
      <c r="P93" s="7"/>
      <c r="R93" s="9"/>
    </row>
    <row r="94" spans="1:18" ht="51" customHeight="1" x14ac:dyDescent="0.2">
      <c r="A94" s="13"/>
      <c r="B94" s="350"/>
      <c r="C94" s="68"/>
      <c r="D94" s="193"/>
      <c r="E94" s="71"/>
      <c r="F94" s="65" t="s">
        <v>56</v>
      </c>
      <c r="G94" s="26" t="s">
        <v>22</v>
      </c>
      <c r="H94" s="65" t="s">
        <v>61</v>
      </c>
      <c r="I94" s="1" t="s">
        <v>225</v>
      </c>
      <c r="J94" s="1" t="s">
        <v>46</v>
      </c>
      <c r="K94" s="6" t="s">
        <v>52</v>
      </c>
      <c r="L94" s="1"/>
      <c r="M94" s="1" t="s">
        <v>49</v>
      </c>
      <c r="N94" s="1" t="s">
        <v>233</v>
      </c>
      <c r="O94" s="57"/>
      <c r="P94" s="1"/>
      <c r="R94" s="9"/>
    </row>
    <row r="95" spans="1:18" ht="70" customHeight="1" x14ac:dyDescent="0.2">
      <c r="A95" s="13"/>
      <c r="B95" s="262"/>
      <c r="C95" s="69"/>
      <c r="D95" s="195"/>
      <c r="E95" s="7"/>
      <c r="F95" s="65" t="s">
        <v>58</v>
      </c>
      <c r="G95" s="26" t="s">
        <v>20</v>
      </c>
      <c r="H95" s="5" t="s">
        <v>61</v>
      </c>
      <c r="I95" s="1" t="s">
        <v>225</v>
      </c>
      <c r="J95" s="1" t="s">
        <v>46</v>
      </c>
      <c r="K95" s="1" t="s">
        <v>52</v>
      </c>
      <c r="L95" s="1" t="s">
        <v>54</v>
      </c>
      <c r="M95" s="1" t="s">
        <v>232</v>
      </c>
      <c r="N95" s="1" t="s">
        <v>233</v>
      </c>
      <c r="O95" s="57"/>
      <c r="P95" s="1"/>
      <c r="R95" s="9"/>
    </row>
    <row r="96" spans="1:18" x14ac:dyDescent="0.2">
      <c r="A96" s="9"/>
      <c r="B96" s="29"/>
      <c r="C96" s="18"/>
      <c r="D96" s="200"/>
      <c r="F96" s="18"/>
      <c r="G96" s="29"/>
      <c r="H96" s="18"/>
      <c r="I96" s="18"/>
      <c r="L96" s="18"/>
      <c r="N96" s="18"/>
      <c r="O96" s="54"/>
      <c r="P96" s="9"/>
      <c r="R96" s="9"/>
    </row>
    <row r="97" spans="1:16" x14ac:dyDescent="0.2">
      <c r="A97" s="9"/>
      <c r="B97" s="29"/>
      <c r="C97" s="18"/>
      <c r="D97" s="200"/>
      <c r="F97" s="18"/>
      <c r="G97" s="29"/>
      <c r="H97" s="18"/>
      <c r="I97" s="18"/>
      <c r="L97" s="18"/>
      <c r="N97" s="18"/>
      <c r="O97" s="54"/>
      <c r="P97" s="9"/>
    </row>
    <row r="98" spans="1:16" ht="51" x14ac:dyDescent="0.2">
      <c r="A98" s="16" t="s">
        <v>181</v>
      </c>
      <c r="B98" s="352" t="s">
        <v>210</v>
      </c>
      <c r="C98" s="14" t="s">
        <v>189</v>
      </c>
      <c r="D98" s="201">
        <f>'Importance weights'!D10</f>
        <v>8</v>
      </c>
      <c r="E98" s="10" t="s">
        <v>94</v>
      </c>
      <c r="F98" s="74" t="s">
        <v>56</v>
      </c>
      <c r="G98" s="28" t="s">
        <v>22</v>
      </c>
      <c r="H98" s="8" t="s">
        <v>124</v>
      </c>
      <c r="I98" s="8" t="s">
        <v>48</v>
      </c>
      <c r="J98" s="10" t="s">
        <v>87</v>
      </c>
      <c r="K98" s="8" t="s">
        <v>93</v>
      </c>
      <c r="L98" s="8"/>
      <c r="M98" s="8" t="s">
        <v>49</v>
      </c>
      <c r="N98" s="8" t="s">
        <v>89</v>
      </c>
      <c r="O98" s="59"/>
      <c r="P98" s="8"/>
    </row>
    <row r="99" spans="1:16" ht="34" x14ac:dyDescent="0.2">
      <c r="A99" s="17"/>
      <c r="B99" s="354"/>
      <c r="C99" s="15"/>
      <c r="D99" s="202"/>
      <c r="E99" s="75"/>
      <c r="F99" s="74" t="s">
        <v>53</v>
      </c>
      <c r="G99" s="28" t="s">
        <v>20</v>
      </c>
      <c r="H99" s="8" t="s">
        <v>124</v>
      </c>
      <c r="I99" s="8" t="s">
        <v>48</v>
      </c>
      <c r="J99" s="10" t="s">
        <v>87</v>
      </c>
      <c r="K99" s="8" t="s">
        <v>93</v>
      </c>
      <c r="L99" s="8"/>
      <c r="M99" s="8" t="s">
        <v>49</v>
      </c>
      <c r="N99" s="8"/>
      <c r="O99" s="59"/>
      <c r="P99" s="8"/>
    </row>
    <row r="100" spans="1:16" ht="68" customHeight="1" x14ac:dyDescent="0.2">
      <c r="A100" s="579"/>
      <c r="B100" s="353"/>
      <c r="C100" s="15"/>
      <c r="D100" s="202"/>
      <c r="E100" s="75"/>
      <c r="F100" s="8" t="s">
        <v>58</v>
      </c>
      <c r="G100" s="28" t="s">
        <v>20</v>
      </c>
      <c r="H100" s="8" t="s">
        <v>124</v>
      </c>
      <c r="I100" s="8" t="s">
        <v>48</v>
      </c>
      <c r="J100" s="10" t="s">
        <v>87</v>
      </c>
      <c r="K100" s="8" t="s">
        <v>93</v>
      </c>
      <c r="L100" s="8"/>
      <c r="M100" s="8"/>
      <c r="N100" s="8" t="s">
        <v>89</v>
      </c>
      <c r="O100" s="59"/>
      <c r="P100" s="8"/>
    </row>
    <row r="101" spans="1:16" ht="34" x14ac:dyDescent="0.2">
      <c r="A101" s="579"/>
      <c r="B101" s="353"/>
      <c r="C101" s="15"/>
      <c r="D101" s="202"/>
      <c r="E101" s="582" t="s">
        <v>95</v>
      </c>
      <c r="F101" s="8" t="s">
        <v>96</v>
      </c>
      <c r="G101" s="28" t="s">
        <v>24</v>
      </c>
      <c r="H101" s="8" t="s">
        <v>79</v>
      </c>
      <c r="I101" s="8" t="s">
        <v>48</v>
      </c>
      <c r="J101" s="10" t="s">
        <v>48</v>
      </c>
      <c r="K101" s="8" t="s">
        <v>63</v>
      </c>
      <c r="L101" s="8"/>
      <c r="M101" s="8" t="s">
        <v>49</v>
      </c>
      <c r="N101" s="8" t="s">
        <v>97</v>
      </c>
      <c r="O101" s="59"/>
      <c r="P101" s="8"/>
    </row>
    <row r="102" spans="1:16" ht="51" x14ac:dyDescent="0.2">
      <c r="A102" s="17"/>
      <c r="B102" s="354"/>
      <c r="C102" s="15"/>
      <c r="D102" s="202"/>
      <c r="E102" s="583"/>
      <c r="F102" s="8" t="s">
        <v>56</v>
      </c>
      <c r="G102" s="28" t="s">
        <v>22</v>
      </c>
      <c r="H102" s="8" t="s">
        <v>124</v>
      </c>
      <c r="I102" s="8" t="s">
        <v>48</v>
      </c>
      <c r="J102" s="10" t="s">
        <v>87</v>
      </c>
      <c r="K102" s="8" t="s">
        <v>93</v>
      </c>
      <c r="L102" s="8"/>
      <c r="M102" s="8" t="s">
        <v>49</v>
      </c>
      <c r="N102" s="8" t="s">
        <v>89</v>
      </c>
      <c r="O102" s="59"/>
      <c r="P102" s="8"/>
    </row>
    <row r="103" spans="1:16" ht="51" x14ac:dyDescent="0.2">
      <c r="A103" s="17"/>
      <c r="B103" s="354"/>
      <c r="C103" s="15"/>
      <c r="D103" s="202"/>
      <c r="E103" s="584"/>
      <c r="F103" s="8" t="s">
        <v>58</v>
      </c>
      <c r="G103" s="28" t="s">
        <v>20</v>
      </c>
      <c r="H103" s="8" t="s">
        <v>124</v>
      </c>
      <c r="I103" s="8" t="s">
        <v>48</v>
      </c>
      <c r="J103" s="10" t="s">
        <v>87</v>
      </c>
      <c r="K103" s="8" t="s">
        <v>88</v>
      </c>
      <c r="L103" s="8"/>
      <c r="M103" s="8"/>
      <c r="N103" s="8" t="s">
        <v>89</v>
      </c>
      <c r="O103" s="59"/>
      <c r="P103" s="8"/>
    </row>
    <row r="104" spans="1:16" ht="51" x14ac:dyDescent="0.2">
      <c r="A104" s="76"/>
      <c r="B104" s="351"/>
      <c r="C104" s="77"/>
      <c r="D104" s="203"/>
      <c r="E104" s="10" t="s">
        <v>100</v>
      </c>
      <c r="F104" s="74" t="s">
        <v>56</v>
      </c>
      <c r="G104" s="28" t="s">
        <v>22</v>
      </c>
      <c r="H104" s="8" t="s">
        <v>124</v>
      </c>
      <c r="I104" s="8" t="s">
        <v>48</v>
      </c>
      <c r="J104" s="10" t="s">
        <v>87</v>
      </c>
      <c r="K104" s="8" t="s">
        <v>93</v>
      </c>
      <c r="L104" s="8"/>
      <c r="M104" s="8" t="s">
        <v>49</v>
      </c>
      <c r="N104" s="8" t="s">
        <v>89</v>
      </c>
      <c r="O104" s="79"/>
      <c r="P104" s="126"/>
    </row>
    <row r="105" spans="1:16" ht="51" x14ac:dyDescent="0.2">
      <c r="A105" s="76"/>
      <c r="B105" s="351"/>
      <c r="C105" s="77"/>
      <c r="D105" s="203"/>
      <c r="E105" s="75"/>
      <c r="F105" s="8" t="s">
        <v>58</v>
      </c>
      <c r="G105" s="28" t="s">
        <v>20</v>
      </c>
      <c r="H105" s="8" t="s">
        <v>124</v>
      </c>
      <c r="I105" s="8" t="s">
        <v>48</v>
      </c>
      <c r="J105" s="10" t="s">
        <v>87</v>
      </c>
      <c r="K105" s="8" t="s">
        <v>93</v>
      </c>
      <c r="L105" s="8"/>
      <c r="M105" s="8"/>
      <c r="N105" s="8" t="s">
        <v>89</v>
      </c>
      <c r="O105" s="79"/>
      <c r="P105" s="126"/>
    </row>
    <row r="106" spans="1:16" ht="34" x14ac:dyDescent="0.2">
      <c r="A106" s="76"/>
      <c r="B106" s="351"/>
      <c r="C106" s="77"/>
      <c r="D106" s="203"/>
      <c r="E106" s="582" t="s">
        <v>242</v>
      </c>
      <c r="F106" s="8" t="s">
        <v>96</v>
      </c>
      <c r="G106" s="28" t="s">
        <v>24</v>
      </c>
      <c r="H106" s="8" t="s">
        <v>79</v>
      </c>
      <c r="I106" s="8" t="s">
        <v>48</v>
      </c>
      <c r="J106" s="10" t="s">
        <v>48</v>
      </c>
      <c r="K106" s="8" t="s">
        <v>63</v>
      </c>
      <c r="L106" s="8"/>
      <c r="M106" s="8" t="s">
        <v>49</v>
      </c>
      <c r="N106" s="8" t="s">
        <v>97</v>
      </c>
      <c r="O106" s="79"/>
      <c r="P106" s="126"/>
    </row>
    <row r="107" spans="1:16" ht="51" x14ac:dyDescent="0.2">
      <c r="A107" s="76"/>
      <c r="B107" s="351"/>
      <c r="C107" s="77"/>
      <c r="D107" s="203"/>
      <c r="E107" s="583"/>
      <c r="F107" s="8" t="s">
        <v>56</v>
      </c>
      <c r="G107" s="28" t="s">
        <v>22</v>
      </c>
      <c r="H107" s="8" t="s">
        <v>124</v>
      </c>
      <c r="I107" s="8" t="s">
        <v>48</v>
      </c>
      <c r="J107" s="8" t="s">
        <v>87</v>
      </c>
      <c r="K107" s="8" t="s">
        <v>93</v>
      </c>
      <c r="L107" s="8"/>
      <c r="M107" s="8"/>
      <c r="N107" s="8" t="s">
        <v>89</v>
      </c>
      <c r="O107" s="79"/>
      <c r="P107" s="126"/>
    </row>
    <row r="108" spans="1:16" ht="51" x14ac:dyDescent="0.2">
      <c r="A108" s="76"/>
      <c r="B108" s="355"/>
      <c r="C108" s="78"/>
      <c r="D108" s="204"/>
      <c r="E108" s="584"/>
      <c r="F108" s="8" t="s">
        <v>58</v>
      </c>
      <c r="G108" s="28" t="s">
        <v>20</v>
      </c>
      <c r="H108" s="8" t="s">
        <v>124</v>
      </c>
      <c r="I108" s="8" t="s">
        <v>48</v>
      </c>
      <c r="J108" s="8" t="s">
        <v>87</v>
      </c>
      <c r="K108" s="8" t="s">
        <v>88</v>
      </c>
      <c r="L108" s="8"/>
      <c r="M108" s="8"/>
      <c r="N108" s="8" t="s">
        <v>89</v>
      </c>
      <c r="O108" s="79"/>
      <c r="P108" s="126"/>
    </row>
    <row r="109" spans="1:16" x14ac:dyDescent="0.2">
      <c r="A109" s="73"/>
      <c r="B109" s="306"/>
      <c r="C109" s="73"/>
      <c r="D109" s="205"/>
      <c r="E109" s="88"/>
      <c r="F109" s="73"/>
      <c r="G109" s="87"/>
      <c r="H109" s="73"/>
      <c r="I109" s="73"/>
      <c r="J109" s="88"/>
      <c r="K109" s="88"/>
      <c r="L109" s="73"/>
      <c r="M109" s="88"/>
      <c r="N109" s="73"/>
      <c r="O109" s="86"/>
      <c r="P109" s="260"/>
    </row>
    <row r="110" spans="1:16" ht="34" x14ac:dyDescent="0.2">
      <c r="A110" s="73"/>
      <c r="B110" s="356" t="s">
        <v>211</v>
      </c>
      <c r="C110" s="94" t="s">
        <v>190</v>
      </c>
      <c r="D110" s="206">
        <f>'Importance weights'!D11</f>
        <v>8</v>
      </c>
      <c r="E110" s="95" t="s">
        <v>222</v>
      </c>
      <c r="F110" s="8" t="s">
        <v>71</v>
      </c>
      <c r="G110" s="28" t="s">
        <v>24</v>
      </c>
      <c r="H110" s="8" t="s">
        <v>103</v>
      </c>
      <c r="I110" s="8"/>
      <c r="J110" s="24" t="s">
        <v>63</v>
      </c>
      <c r="K110" s="24" t="s">
        <v>66</v>
      </c>
      <c r="L110" s="24"/>
      <c r="M110" s="24" t="s">
        <v>49</v>
      </c>
      <c r="N110" s="24"/>
      <c r="O110" s="59"/>
      <c r="P110" s="8"/>
    </row>
    <row r="111" spans="1:16" ht="51" x14ac:dyDescent="0.2">
      <c r="A111" s="73"/>
      <c r="B111" s="351"/>
      <c r="C111" s="77"/>
      <c r="D111" s="207"/>
      <c r="E111" s="89"/>
      <c r="F111" s="90" t="s">
        <v>56</v>
      </c>
      <c r="G111" s="91" t="s">
        <v>22</v>
      </c>
      <c r="H111" s="92" t="s">
        <v>61</v>
      </c>
      <c r="I111" s="99" t="s">
        <v>104</v>
      </c>
      <c r="J111" s="75" t="s">
        <v>63</v>
      </c>
      <c r="K111" s="75" t="s">
        <v>52</v>
      </c>
      <c r="L111" s="90"/>
      <c r="M111" s="90" t="s">
        <v>49</v>
      </c>
      <c r="N111" s="90" t="s">
        <v>57</v>
      </c>
      <c r="O111" s="59"/>
      <c r="P111" s="8"/>
    </row>
    <row r="112" spans="1:16" ht="51" x14ac:dyDescent="0.2">
      <c r="A112" s="73"/>
      <c r="B112" s="351"/>
      <c r="C112" s="77"/>
      <c r="D112" s="207"/>
      <c r="E112" s="89"/>
      <c r="F112" s="8" t="s">
        <v>53</v>
      </c>
      <c r="G112" s="28" t="s">
        <v>20</v>
      </c>
      <c r="H112" s="93" t="s">
        <v>61</v>
      </c>
      <c r="I112" s="99" t="s">
        <v>104</v>
      </c>
      <c r="J112" s="10" t="s">
        <v>63</v>
      </c>
      <c r="K112" s="10" t="s">
        <v>52</v>
      </c>
      <c r="L112" s="8"/>
      <c r="M112" s="8"/>
      <c r="N112" s="8" t="s">
        <v>59</v>
      </c>
      <c r="O112" s="59"/>
      <c r="P112" s="8"/>
    </row>
    <row r="113" spans="1:16" ht="51" x14ac:dyDescent="0.2">
      <c r="A113" s="73"/>
      <c r="B113" s="351"/>
      <c r="C113" s="77"/>
      <c r="D113" s="207"/>
      <c r="E113" s="89"/>
      <c r="F113" s="8" t="s">
        <v>58</v>
      </c>
      <c r="G113" s="28" t="s">
        <v>20</v>
      </c>
      <c r="H113" s="93" t="s">
        <v>61</v>
      </c>
      <c r="I113" s="99" t="s">
        <v>104</v>
      </c>
      <c r="J113" s="10" t="s">
        <v>63</v>
      </c>
      <c r="K113" s="10" t="s">
        <v>52</v>
      </c>
      <c r="L113" s="8"/>
      <c r="M113" s="8"/>
      <c r="N113" s="8" t="s">
        <v>59</v>
      </c>
      <c r="O113" s="59"/>
      <c r="P113" s="8"/>
    </row>
    <row r="114" spans="1:16" ht="51" x14ac:dyDescent="0.2">
      <c r="A114" s="73"/>
      <c r="B114" s="351"/>
      <c r="C114" s="77"/>
      <c r="D114" s="207"/>
      <c r="E114" s="89"/>
      <c r="F114" s="8" t="s">
        <v>60</v>
      </c>
      <c r="G114" s="28" t="s">
        <v>20</v>
      </c>
      <c r="H114" s="93" t="s">
        <v>61</v>
      </c>
      <c r="I114" s="99" t="s">
        <v>104</v>
      </c>
      <c r="J114" s="10" t="s">
        <v>63</v>
      </c>
      <c r="K114" s="10" t="s">
        <v>52</v>
      </c>
      <c r="L114" s="8"/>
      <c r="M114" s="8"/>
      <c r="N114" s="8" t="s">
        <v>59</v>
      </c>
      <c r="O114" s="59"/>
      <c r="P114" s="8"/>
    </row>
    <row r="115" spans="1:16" ht="85" x14ac:dyDescent="0.2">
      <c r="A115" s="73"/>
      <c r="B115" s="351"/>
      <c r="C115" s="77"/>
      <c r="D115" s="207"/>
      <c r="E115" s="96" t="s">
        <v>235</v>
      </c>
      <c r="F115" s="8" t="s">
        <v>75</v>
      </c>
      <c r="G115" s="28" t="s">
        <v>22</v>
      </c>
      <c r="H115" s="8" t="s">
        <v>72</v>
      </c>
      <c r="I115" s="8"/>
      <c r="J115" s="8" t="s">
        <v>63</v>
      </c>
      <c r="K115" s="8" t="s">
        <v>66</v>
      </c>
      <c r="L115" s="8"/>
      <c r="M115" s="8" t="s">
        <v>49</v>
      </c>
      <c r="N115" s="8"/>
      <c r="O115" s="59"/>
      <c r="P115" s="8" t="s">
        <v>77</v>
      </c>
    </row>
    <row r="116" spans="1:16" ht="51" x14ac:dyDescent="0.2">
      <c r="A116" s="73"/>
      <c r="B116" s="351"/>
      <c r="C116" s="77"/>
      <c r="D116" s="207"/>
      <c r="E116" s="174"/>
      <c r="F116" s="74" t="s">
        <v>78</v>
      </c>
      <c r="G116" s="28" t="s">
        <v>24</v>
      </c>
      <c r="H116" s="93" t="s">
        <v>79</v>
      </c>
      <c r="I116" s="10"/>
      <c r="J116" s="10" t="s">
        <v>63</v>
      </c>
      <c r="K116" s="10" t="s">
        <v>52</v>
      </c>
      <c r="L116" s="8"/>
      <c r="M116" s="8" t="s">
        <v>49</v>
      </c>
      <c r="N116" s="8" t="s">
        <v>80</v>
      </c>
      <c r="O116" s="59"/>
      <c r="P116" s="8"/>
    </row>
    <row r="117" spans="1:16" ht="51" x14ac:dyDescent="0.2">
      <c r="A117" s="73"/>
      <c r="B117" s="351"/>
      <c r="C117" s="77"/>
      <c r="D117" s="207"/>
      <c r="E117" s="97"/>
      <c r="F117" s="74" t="s">
        <v>56</v>
      </c>
      <c r="G117" s="28" t="s">
        <v>22</v>
      </c>
      <c r="H117" s="93" t="s">
        <v>61</v>
      </c>
      <c r="I117" s="99" t="s">
        <v>104</v>
      </c>
      <c r="J117" s="10" t="s">
        <v>63</v>
      </c>
      <c r="K117" s="10" t="s">
        <v>52</v>
      </c>
      <c r="L117" s="8"/>
      <c r="M117" s="8" t="s">
        <v>49</v>
      </c>
      <c r="N117" s="8" t="s">
        <v>57</v>
      </c>
      <c r="O117" s="59"/>
      <c r="P117" s="8"/>
    </row>
    <row r="118" spans="1:16" ht="51" x14ac:dyDescent="0.2">
      <c r="A118" s="73"/>
      <c r="B118" s="351"/>
      <c r="C118" s="77"/>
      <c r="D118" s="207"/>
      <c r="E118" s="97"/>
      <c r="F118" s="74" t="s">
        <v>53</v>
      </c>
      <c r="G118" s="28" t="s">
        <v>20</v>
      </c>
      <c r="H118" s="93" t="s">
        <v>61</v>
      </c>
      <c r="I118" s="99" t="s">
        <v>104</v>
      </c>
      <c r="J118" s="10" t="s">
        <v>63</v>
      </c>
      <c r="K118" s="10" t="s">
        <v>52</v>
      </c>
      <c r="L118" s="8"/>
      <c r="M118" s="8"/>
      <c r="N118" s="8" t="s">
        <v>59</v>
      </c>
      <c r="O118" s="59"/>
      <c r="P118" s="8"/>
    </row>
    <row r="119" spans="1:16" ht="51" x14ac:dyDescent="0.2">
      <c r="A119" s="73"/>
      <c r="B119" s="351"/>
      <c r="C119" s="77"/>
      <c r="D119" s="207"/>
      <c r="E119" s="97"/>
      <c r="F119" s="74" t="s">
        <v>58</v>
      </c>
      <c r="G119" s="28" t="s">
        <v>20</v>
      </c>
      <c r="H119" s="93" t="s">
        <v>61</v>
      </c>
      <c r="I119" s="99" t="s">
        <v>104</v>
      </c>
      <c r="J119" s="10" t="s">
        <v>63</v>
      </c>
      <c r="K119" s="10" t="s">
        <v>52</v>
      </c>
      <c r="L119" s="8"/>
      <c r="M119" s="8"/>
      <c r="N119" s="8" t="s">
        <v>59</v>
      </c>
      <c r="O119" s="59"/>
      <c r="P119" s="8"/>
    </row>
    <row r="120" spans="1:16" ht="51" x14ac:dyDescent="0.2">
      <c r="A120" s="122"/>
      <c r="B120" s="355"/>
      <c r="C120" s="78"/>
      <c r="D120" s="208"/>
      <c r="E120" s="98"/>
      <c r="F120" s="74" t="s">
        <v>60</v>
      </c>
      <c r="G120" s="28" t="s">
        <v>20</v>
      </c>
      <c r="H120" s="93" t="s">
        <v>61</v>
      </c>
      <c r="I120" s="99" t="s">
        <v>104</v>
      </c>
      <c r="J120" s="8" t="s">
        <v>63</v>
      </c>
      <c r="K120" s="8" t="s">
        <v>52</v>
      </c>
      <c r="L120" s="8"/>
      <c r="M120" s="8"/>
      <c r="N120" s="8" t="s">
        <v>59</v>
      </c>
      <c r="O120" s="59"/>
      <c r="P120" s="8"/>
    </row>
    <row r="122" spans="1:16" ht="51" x14ac:dyDescent="0.2">
      <c r="A122" s="436" t="s">
        <v>165</v>
      </c>
      <c r="B122" s="357" t="s">
        <v>210</v>
      </c>
      <c r="C122" s="103" t="s">
        <v>187</v>
      </c>
      <c r="D122" s="209">
        <f>'Importance weights'!D12</f>
        <v>10</v>
      </c>
      <c r="E122" s="104" t="s">
        <v>223</v>
      </c>
      <c r="F122" s="105" t="s">
        <v>56</v>
      </c>
      <c r="G122" s="106" t="s">
        <v>22</v>
      </c>
      <c r="H122" s="105" t="s">
        <v>61</v>
      </c>
      <c r="I122" s="107" t="s">
        <v>62</v>
      </c>
      <c r="J122" s="107" t="s">
        <v>63</v>
      </c>
      <c r="K122" s="107" t="s">
        <v>101</v>
      </c>
      <c r="L122" s="67"/>
      <c r="M122" s="67" t="s">
        <v>105</v>
      </c>
      <c r="N122" s="67" t="s">
        <v>59</v>
      </c>
      <c r="O122" s="108"/>
      <c r="P122" s="67"/>
    </row>
    <row r="123" spans="1:16" ht="51" x14ac:dyDescent="0.2">
      <c r="A123" s="434"/>
      <c r="B123" s="358"/>
      <c r="C123" s="109"/>
      <c r="D123" s="210"/>
      <c r="E123" s="110"/>
      <c r="F123" s="105" t="s">
        <v>60</v>
      </c>
      <c r="G123" s="106" t="s">
        <v>20</v>
      </c>
      <c r="H123" s="111" t="s">
        <v>61</v>
      </c>
      <c r="I123" s="107" t="s">
        <v>62</v>
      </c>
      <c r="J123" s="107" t="s">
        <v>63</v>
      </c>
      <c r="K123" s="107" t="s">
        <v>101</v>
      </c>
      <c r="L123" s="67"/>
      <c r="M123" s="67" t="s">
        <v>105</v>
      </c>
      <c r="N123" s="67" t="s">
        <v>59</v>
      </c>
      <c r="O123" s="108"/>
      <c r="P123" s="67"/>
    </row>
    <row r="124" spans="1:16" ht="51" x14ac:dyDescent="0.2">
      <c r="A124" s="434"/>
      <c r="B124" s="358"/>
      <c r="C124" s="109"/>
      <c r="D124" s="210"/>
      <c r="E124" s="107" t="s">
        <v>222</v>
      </c>
      <c r="F124" s="112" t="s">
        <v>56</v>
      </c>
      <c r="G124" s="113" t="s">
        <v>22</v>
      </c>
      <c r="H124" s="114" t="s">
        <v>61</v>
      </c>
      <c r="I124" s="67" t="s">
        <v>62</v>
      </c>
      <c r="J124" s="67" t="s">
        <v>63</v>
      </c>
      <c r="K124" s="67" t="s">
        <v>52</v>
      </c>
      <c r="L124" s="112"/>
      <c r="M124" s="67" t="s">
        <v>105</v>
      </c>
      <c r="N124" s="67" t="s">
        <v>59</v>
      </c>
      <c r="O124" s="108"/>
      <c r="P124" s="67"/>
    </row>
    <row r="125" spans="1:16" ht="51" x14ac:dyDescent="0.2">
      <c r="A125" s="434"/>
      <c r="B125" s="358"/>
      <c r="C125" s="109"/>
      <c r="D125" s="210"/>
      <c r="E125" s="115"/>
      <c r="F125" s="67" t="s">
        <v>60</v>
      </c>
      <c r="G125" s="106" t="s">
        <v>20</v>
      </c>
      <c r="H125" s="111" t="s">
        <v>61</v>
      </c>
      <c r="I125" s="107" t="s">
        <v>62</v>
      </c>
      <c r="J125" s="107" t="s">
        <v>63</v>
      </c>
      <c r="K125" s="107" t="s">
        <v>52</v>
      </c>
      <c r="L125" s="67"/>
      <c r="M125" s="67" t="s">
        <v>105</v>
      </c>
      <c r="N125" s="67" t="s">
        <v>59</v>
      </c>
      <c r="O125" s="108"/>
      <c r="P125" s="67"/>
    </row>
    <row r="126" spans="1:16" ht="85" x14ac:dyDescent="0.2">
      <c r="A126" s="434"/>
      <c r="B126" s="358"/>
      <c r="C126" s="109"/>
      <c r="D126" s="210"/>
      <c r="E126" s="116" t="s">
        <v>235</v>
      </c>
      <c r="F126" s="105" t="s">
        <v>78</v>
      </c>
      <c r="G126" s="106" t="s">
        <v>24</v>
      </c>
      <c r="H126" s="111" t="s">
        <v>79</v>
      </c>
      <c r="I126" s="107" t="s">
        <v>62</v>
      </c>
      <c r="J126" s="107" t="s">
        <v>63</v>
      </c>
      <c r="K126" s="107" t="s">
        <v>52</v>
      </c>
      <c r="L126" s="67"/>
      <c r="M126" s="67" t="s">
        <v>105</v>
      </c>
      <c r="N126" s="67" t="s">
        <v>59</v>
      </c>
      <c r="O126" s="108"/>
      <c r="P126" s="67"/>
    </row>
    <row r="127" spans="1:16" ht="51" x14ac:dyDescent="0.2">
      <c r="A127" s="434"/>
      <c r="B127" s="358"/>
      <c r="C127" s="109"/>
      <c r="D127" s="210"/>
      <c r="E127" s="117"/>
      <c r="F127" s="105" t="s">
        <v>56</v>
      </c>
      <c r="G127" s="106" t="s">
        <v>22</v>
      </c>
      <c r="H127" s="111" t="s">
        <v>61</v>
      </c>
      <c r="I127" s="107" t="s">
        <v>62</v>
      </c>
      <c r="J127" s="107" t="s">
        <v>63</v>
      </c>
      <c r="K127" s="107" t="s">
        <v>52</v>
      </c>
      <c r="L127" s="67"/>
      <c r="M127" s="67" t="s">
        <v>105</v>
      </c>
      <c r="N127" s="67" t="s">
        <v>59</v>
      </c>
      <c r="O127" s="108"/>
      <c r="P127" s="67"/>
    </row>
    <row r="128" spans="1:16" ht="51" x14ac:dyDescent="0.2">
      <c r="A128" s="434"/>
      <c r="B128" s="359"/>
      <c r="C128" s="114"/>
      <c r="D128" s="211"/>
      <c r="E128" s="118"/>
      <c r="F128" s="105" t="s">
        <v>60</v>
      </c>
      <c r="G128" s="106" t="s">
        <v>20</v>
      </c>
      <c r="H128" s="111" t="s">
        <v>61</v>
      </c>
      <c r="I128" s="67" t="s">
        <v>62</v>
      </c>
      <c r="J128" s="67" t="s">
        <v>63</v>
      </c>
      <c r="K128" s="67" t="s">
        <v>52</v>
      </c>
      <c r="L128" s="67"/>
      <c r="M128" s="67" t="s">
        <v>105</v>
      </c>
      <c r="N128" s="67" t="s">
        <v>59</v>
      </c>
      <c r="O128" s="108"/>
      <c r="P128" s="67"/>
    </row>
    <row r="129" spans="1:16" x14ac:dyDescent="0.2">
      <c r="A129" s="434"/>
      <c r="B129" s="307"/>
      <c r="C129" s="100"/>
      <c r="D129" s="212"/>
      <c r="E129" s="100"/>
      <c r="F129" s="100"/>
      <c r="G129" s="102"/>
      <c r="H129" s="100"/>
      <c r="I129" s="100"/>
      <c r="J129" s="100"/>
      <c r="K129" s="100"/>
      <c r="L129" s="100"/>
      <c r="M129" s="100"/>
      <c r="N129" s="100"/>
      <c r="O129" s="101"/>
      <c r="P129" s="100"/>
    </row>
    <row r="130" spans="1:16" ht="51" x14ac:dyDescent="0.2">
      <c r="A130" s="434"/>
      <c r="B130" s="360" t="s">
        <v>211</v>
      </c>
      <c r="C130" s="107" t="s">
        <v>188</v>
      </c>
      <c r="D130" s="213">
        <f>'Importance weights'!D13</f>
        <v>10</v>
      </c>
      <c r="E130" s="105" t="s">
        <v>42</v>
      </c>
      <c r="F130" s="67" t="s">
        <v>50</v>
      </c>
      <c r="G130" s="106" t="s">
        <v>22</v>
      </c>
      <c r="H130" s="67" t="s">
        <v>51</v>
      </c>
      <c r="I130" s="67" t="s">
        <v>84</v>
      </c>
      <c r="J130" s="67" t="s">
        <v>63</v>
      </c>
      <c r="K130" s="67" t="s">
        <v>52</v>
      </c>
      <c r="L130" s="67"/>
      <c r="M130" s="67" t="s">
        <v>105</v>
      </c>
      <c r="N130" s="67" t="s">
        <v>59</v>
      </c>
      <c r="O130" s="108"/>
      <c r="P130" s="67"/>
    </row>
    <row r="131" spans="1:16" ht="51" x14ac:dyDescent="0.2">
      <c r="A131" s="434"/>
      <c r="B131" s="358"/>
      <c r="C131" s="119"/>
      <c r="D131" s="214"/>
      <c r="E131" s="580" t="s">
        <v>55</v>
      </c>
      <c r="F131" s="67" t="s">
        <v>56</v>
      </c>
      <c r="G131" s="106" t="s">
        <v>22</v>
      </c>
      <c r="H131" s="67" t="s">
        <v>61</v>
      </c>
      <c r="I131" s="67" t="s">
        <v>84</v>
      </c>
      <c r="J131" s="67" t="s">
        <v>63</v>
      </c>
      <c r="K131" s="67" t="s">
        <v>52</v>
      </c>
      <c r="L131" s="67"/>
      <c r="M131" s="67" t="s">
        <v>105</v>
      </c>
      <c r="N131" s="67" t="s">
        <v>59</v>
      </c>
      <c r="O131" s="108"/>
      <c r="P131" s="67"/>
    </row>
    <row r="132" spans="1:16" ht="51" x14ac:dyDescent="0.2">
      <c r="A132" s="434"/>
      <c r="B132" s="358"/>
      <c r="C132" s="119"/>
      <c r="D132" s="214"/>
      <c r="E132" s="581"/>
      <c r="F132" s="67" t="s">
        <v>60</v>
      </c>
      <c r="G132" s="106" t="s">
        <v>20</v>
      </c>
      <c r="H132" s="67" t="s">
        <v>61</v>
      </c>
      <c r="I132" s="67" t="s">
        <v>84</v>
      </c>
      <c r="J132" s="67" t="s">
        <v>63</v>
      </c>
      <c r="K132" s="67" t="s">
        <v>52</v>
      </c>
      <c r="L132" s="67"/>
      <c r="M132" s="67" t="s">
        <v>105</v>
      </c>
      <c r="N132" s="67" t="s">
        <v>59</v>
      </c>
      <c r="O132" s="108"/>
      <c r="P132" s="67"/>
    </row>
    <row r="133" spans="1:16" ht="51" x14ac:dyDescent="0.2">
      <c r="A133" s="434"/>
      <c r="B133" s="358"/>
      <c r="C133" s="119"/>
      <c r="D133" s="214"/>
      <c r="E133" s="107" t="s">
        <v>222</v>
      </c>
      <c r="F133" s="112" t="s">
        <v>56</v>
      </c>
      <c r="G133" s="113" t="s">
        <v>22</v>
      </c>
      <c r="H133" s="114" t="s">
        <v>61</v>
      </c>
      <c r="I133" s="67" t="s">
        <v>84</v>
      </c>
      <c r="J133" s="119" t="s">
        <v>63</v>
      </c>
      <c r="K133" s="119" t="s">
        <v>52</v>
      </c>
      <c r="L133" s="112"/>
      <c r="M133" s="67" t="s">
        <v>105</v>
      </c>
      <c r="N133" s="112" t="s">
        <v>57</v>
      </c>
      <c r="O133" s="108"/>
      <c r="P133" s="67"/>
    </row>
    <row r="134" spans="1:16" ht="51" x14ac:dyDescent="0.2">
      <c r="A134" s="434"/>
      <c r="B134" s="358"/>
      <c r="C134" s="119"/>
      <c r="D134" s="214"/>
      <c r="E134" s="115"/>
      <c r="F134" s="67" t="s">
        <v>60</v>
      </c>
      <c r="G134" s="106" t="s">
        <v>20</v>
      </c>
      <c r="H134" s="111" t="s">
        <v>61</v>
      </c>
      <c r="I134" s="67" t="s">
        <v>84</v>
      </c>
      <c r="J134" s="107" t="s">
        <v>63</v>
      </c>
      <c r="K134" s="107" t="s">
        <v>52</v>
      </c>
      <c r="L134" s="67"/>
      <c r="M134" s="67" t="s">
        <v>105</v>
      </c>
      <c r="N134" s="67" t="s">
        <v>59</v>
      </c>
      <c r="O134" s="108"/>
      <c r="P134" s="67"/>
    </row>
    <row r="135" spans="1:16" ht="51" customHeight="1" x14ac:dyDescent="0.2">
      <c r="A135" s="434"/>
      <c r="B135" s="358"/>
      <c r="C135" s="119"/>
      <c r="D135" s="214"/>
      <c r="E135" s="576" t="s">
        <v>235</v>
      </c>
      <c r="F135" s="67" t="s">
        <v>78</v>
      </c>
      <c r="G135" s="106" t="s">
        <v>24</v>
      </c>
      <c r="H135" s="67" t="s">
        <v>79</v>
      </c>
      <c r="I135" s="67" t="s">
        <v>84</v>
      </c>
      <c r="J135" s="67" t="s">
        <v>63</v>
      </c>
      <c r="K135" s="67" t="s">
        <v>52</v>
      </c>
      <c r="L135" s="67"/>
      <c r="M135" s="67" t="s">
        <v>105</v>
      </c>
      <c r="N135" s="67" t="s">
        <v>59</v>
      </c>
      <c r="O135" s="108"/>
      <c r="P135" s="67"/>
    </row>
    <row r="136" spans="1:16" ht="51" x14ac:dyDescent="0.2">
      <c r="A136" s="434"/>
      <c r="B136" s="358"/>
      <c r="C136" s="119"/>
      <c r="D136" s="214"/>
      <c r="E136" s="577"/>
      <c r="F136" s="67" t="s">
        <v>56</v>
      </c>
      <c r="G136" s="106" t="s">
        <v>22</v>
      </c>
      <c r="H136" s="67" t="s">
        <v>61</v>
      </c>
      <c r="I136" s="67" t="s">
        <v>84</v>
      </c>
      <c r="J136" s="67" t="s">
        <v>63</v>
      </c>
      <c r="K136" s="67" t="s">
        <v>52</v>
      </c>
      <c r="L136" s="67"/>
      <c r="M136" s="67" t="s">
        <v>105</v>
      </c>
      <c r="N136" s="67" t="s">
        <v>59</v>
      </c>
      <c r="O136" s="108"/>
      <c r="P136" s="67"/>
    </row>
    <row r="137" spans="1:16" ht="51" x14ac:dyDescent="0.2">
      <c r="A137" s="435"/>
      <c r="B137" s="433"/>
      <c r="C137" s="112"/>
      <c r="D137" s="215"/>
      <c r="E137" s="578"/>
      <c r="F137" s="67" t="s">
        <v>60</v>
      </c>
      <c r="G137" s="106" t="s">
        <v>20</v>
      </c>
      <c r="H137" s="67" t="s">
        <v>61</v>
      </c>
      <c r="I137" s="67" t="s">
        <v>84</v>
      </c>
      <c r="J137" s="67" t="s">
        <v>63</v>
      </c>
      <c r="K137" s="67" t="s">
        <v>52</v>
      </c>
      <c r="L137" s="67"/>
      <c r="M137" s="67" t="s">
        <v>105</v>
      </c>
      <c r="N137" s="67" t="s">
        <v>59</v>
      </c>
      <c r="O137" s="108"/>
      <c r="P137" s="67"/>
    </row>
    <row r="138" spans="1:16" x14ac:dyDescent="0.2">
      <c r="A138" s="438"/>
      <c r="B138" s="439"/>
      <c r="C138" s="440"/>
      <c r="D138" s="441"/>
      <c r="E138" s="442"/>
      <c r="F138" s="440"/>
      <c r="G138" s="443"/>
      <c r="H138" s="440"/>
      <c r="I138" s="440"/>
      <c r="J138" s="440"/>
      <c r="K138" s="440"/>
      <c r="L138" s="440"/>
      <c r="M138" s="440"/>
      <c r="N138" s="440"/>
      <c r="O138" s="444"/>
      <c r="P138" s="462"/>
    </row>
    <row r="139" spans="1:16" ht="48" customHeight="1" x14ac:dyDescent="0.2">
      <c r="A139" s="437"/>
      <c r="B139" s="445" t="s">
        <v>212</v>
      </c>
      <c r="C139" s="463" t="s">
        <v>189</v>
      </c>
      <c r="D139" s="446">
        <f>'Importance weights'!D14</f>
        <v>5</v>
      </c>
      <c r="E139" s="447" t="s">
        <v>86</v>
      </c>
      <c r="F139" s="448" t="s">
        <v>73</v>
      </c>
      <c r="G139" s="449" t="s">
        <v>22</v>
      </c>
      <c r="H139" s="448" t="s">
        <v>124</v>
      </c>
      <c r="I139" s="448" t="s">
        <v>48</v>
      </c>
      <c r="J139" s="450" t="s">
        <v>87</v>
      </c>
      <c r="K139" s="448" t="s">
        <v>88</v>
      </c>
      <c r="L139" s="448"/>
      <c r="M139" s="67" t="s">
        <v>105</v>
      </c>
      <c r="N139" s="448" t="s">
        <v>89</v>
      </c>
      <c r="O139" s="451"/>
      <c r="P139" s="448"/>
    </row>
    <row r="140" spans="1:16" ht="27" customHeight="1" x14ac:dyDescent="0.2">
      <c r="A140" s="437"/>
      <c r="B140" s="452"/>
      <c r="C140" s="453"/>
      <c r="D140" s="454"/>
      <c r="E140" s="590" t="s">
        <v>90</v>
      </c>
      <c r="F140" s="455" t="s">
        <v>96</v>
      </c>
      <c r="G140" s="449" t="s">
        <v>24</v>
      </c>
      <c r="H140" s="448" t="s">
        <v>79</v>
      </c>
      <c r="I140" s="448" t="s">
        <v>48</v>
      </c>
      <c r="J140" s="450" t="s">
        <v>48</v>
      </c>
      <c r="K140" s="448" t="s">
        <v>63</v>
      </c>
      <c r="L140" s="448"/>
      <c r="M140" s="67" t="s">
        <v>105</v>
      </c>
      <c r="N140" s="448" t="s">
        <v>236</v>
      </c>
      <c r="O140" s="451"/>
      <c r="P140" s="448"/>
    </row>
    <row r="141" spans="1:16" ht="71" customHeight="1" x14ac:dyDescent="0.2">
      <c r="A141" s="437"/>
      <c r="B141" s="452"/>
      <c r="C141" s="453"/>
      <c r="D141" s="454"/>
      <c r="E141" s="591"/>
      <c r="F141" s="455" t="s">
        <v>73</v>
      </c>
      <c r="G141" s="449" t="s">
        <v>22</v>
      </c>
      <c r="H141" s="448" t="s">
        <v>124</v>
      </c>
      <c r="I141" s="448" t="s">
        <v>48</v>
      </c>
      <c r="J141" s="450" t="s">
        <v>87</v>
      </c>
      <c r="K141" s="448" t="s">
        <v>186</v>
      </c>
      <c r="L141" s="448"/>
      <c r="M141" s="67" t="s">
        <v>105</v>
      </c>
      <c r="N141" s="448" t="s">
        <v>237</v>
      </c>
      <c r="O141" s="451"/>
      <c r="P141" s="448"/>
    </row>
    <row r="142" spans="1:16" ht="30" customHeight="1" x14ac:dyDescent="0.2">
      <c r="A142" s="437"/>
      <c r="B142" s="452"/>
      <c r="C142" s="453"/>
      <c r="D142" s="454"/>
      <c r="E142" s="456" t="s">
        <v>91</v>
      </c>
      <c r="F142" s="448" t="s">
        <v>73</v>
      </c>
      <c r="G142" s="449" t="s">
        <v>22</v>
      </c>
      <c r="H142" s="448" t="s">
        <v>124</v>
      </c>
      <c r="I142" s="448" t="s">
        <v>48</v>
      </c>
      <c r="J142" s="450" t="s">
        <v>87</v>
      </c>
      <c r="K142" s="448" t="s">
        <v>88</v>
      </c>
      <c r="L142" s="448"/>
      <c r="M142" s="448" t="s">
        <v>49</v>
      </c>
      <c r="N142" s="448" t="s">
        <v>92</v>
      </c>
      <c r="O142" s="451"/>
      <c r="P142" s="448"/>
    </row>
    <row r="143" spans="1:16" ht="38" customHeight="1" x14ac:dyDescent="0.2">
      <c r="A143" s="437"/>
      <c r="B143" s="452"/>
      <c r="C143" s="453"/>
      <c r="D143" s="454"/>
      <c r="E143" s="456"/>
      <c r="F143" s="448" t="s">
        <v>56</v>
      </c>
      <c r="G143" s="449" t="s">
        <v>22</v>
      </c>
      <c r="H143" s="448" t="s">
        <v>124</v>
      </c>
      <c r="I143" s="448" t="s">
        <v>48</v>
      </c>
      <c r="J143" s="450" t="s">
        <v>87</v>
      </c>
      <c r="K143" s="448" t="s">
        <v>93</v>
      </c>
      <c r="L143" s="448"/>
      <c r="M143" s="67" t="s">
        <v>105</v>
      </c>
      <c r="N143" s="448" t="s">
        <v>89</v>
      </c>
      <c r="O143" s="451"/>
      <c r="P143" s="448"/>
    </row>
    <row r="144" spans="1:16" ht="51" x14ac:dyDescent="0.2">
      <c r="A144" s="437"/>
      <c r="B144" s="452"/>
      <c r="C144" s="453"/>
      <c r="D144" s="454"/>
      <c r="E144" s="457"/>
      <c r="F144" s="448" t="s">
        <v>60</v>
      </c>
      <c r="G144" s="449" t="s">
        <v>20</v>
      </c>
      <c r="H144" s="448" t="s">
        <v>124</v>
      </c>
      <c r="I144" s="448" t="s">
        <v>48</v>
      </c>
      <c r="J144" s="450" t="s">
        <v>87</v>
      </c>
      <c r="K144" s="448" t="s">
        <v>88</v>
      </c>
      <c r="L144" s="448"/>
      <c r="M144" s="67" t="s">
        <v>105</v>
      </c>
      <c r="N144" s="448" t="s">
        <v>89</v>
      </c>
      <c r="O144" s="451"/>
      <c r="P144" s="448"/>
    </row>
    <row r="145" spans="1:18" ht="51" x14ac:dyDescent="0.2">
      <c r="A145" s="437"/>
      <c r="B145" s="452"/>
      <c r="C145" s="453"/>
      <c r="D145" s="454"/>
      <c r="E145" s="450" t="s">
        <v>94</v>
      </c>
      <c r="F145" s="455" t="s">
        <v>56</v>
      </c>
      <c r="G145" s="449" t="s">
        <v>22</v>
      </c>
      <c r="H145" s="448" t="s">
        <v>124</v>
      </c>
      <c r="I145" s="448" t="s">
        <v>48</v>
      </c>
      <c r="J145" s="450" t="s">
        <v>87</v>
      </c>
      <c r="K145" s="448" t="s">
        <v>93</v>
      </c>
      <c r="L145" s="448"/>
      <c r="M145" s="67" t="s">
        <v>105</v>
      </c>
      <c r="N145" s="448" t="s">
        <v>89</v>
      </c>
      <c r="O145" s="451"/>
      <c r="P145" s="448"/>
    </row>
    <row r="146" spans="1:18" ht="34" x14ac:dyDescent="0.2">
      <c r="A146" s="437"/>
      <c r="B146" s="452"/>
      <c r="C146" s="453"/>
      <c r="D146" s="454"/>
      <c r="E146" s="456"/>
      <c r="F146" s="455" t="s">
        <v>60</v>
      </c>
      <c r="G146" s="449" t="s">
        <v>20</v>
      </c>
      <c r="H146" s="448" t="s">
        <v>124</v>
      </c>
      <c r="I146" s="448" t="s">
        <v>48</v>
      </c>
      <c r="J146" s="450" t="s">
        <v>87</v>
      </c>
      <c r="K146" s="448" t="s">
        <v>93</v>
      </c>
      <c r="L146" s="448"/>
      <c r="M146" s="67" t="s">
        <v>105</v>
      </c>
      <c r="N146" s="448" t="s">
        <v>92</v>
      </c>
      <c r="O146" s="451"/>
      <c r="P146" s="448"/>
    </row>
    <row r="147" spans="1:18" ht="34" x14ac:dyDescent="0.2">
      <c r="A147" s="437"/>
      <c r="B147" s="452"/>
      <c r="C147" s="453"/>
      <c r="D147" s="454"/>
      <c r="E147" s="590" t="s">
        <v>95</v>
      </c>
      <c r="F147" s="448" t="s">
        <v>96</v>
      </c>
      <c r="G147" s="449" t="s">
        <v>24</v>
      </c>
      <c r="H147" s="448" t="s">
        <v>79</v>
      </c>
      <c r="I147" s="448" t="s">
        <v>48</v>
      </c>
      <c r="J147" s="450" t="s">
        <v>48</v>
      </c>
      <c r="K147" s="448" t="s">
        <v>63</v>
      </c>
      <c r="L147" s="448"/>
      <c r="M147" s="67" t="s">
        <v>105</v>
      </c>
      <c r="N147" s="448" t="s">
        <v>97</v>
      </c>
      <c r="O147" s="451"/>
      <c r="P147" s="448"/>
    </row>
    <row r="148" spans="1:18" ht="51" x14ac:dyDescent="0.2">
      <c r="A148" s="437"/>
      <c r="B148" s="452"/>
      <c r="C148" s="453"/>
      <c r="D148" s="454"/>
      <c r="E148" s="592"/>
      <c r="F148" s="448" t="s">
        <v>56</v>
      </c>
      <c r="G148" s="449" t="s">
        <v>22</v>
      </c>
      <c r="H148" s="448" t="s">
        <v>124</v>
      </c>
      <c r="I148" s="448" t="s">
        <v>48</v>
      </c>
      <c r="J148" s="450" t="s">
        <v>87</v>
      </c>
      <c r="K148" s="448" t="s">
        <v>93</v>
      </c>
      <c r="L148" s="448"/>
      <c r="M148" s="67" t="s">
        <v>105</v>
      </c>
      <c r="N148" s="448" t="s">
        <v>89</v>
      </c>
      <c r="O148" s="451"/>
      <c r="P148" s="448"/>
    </row>
    <row r="149" spans="1:18" ht="51" x14ac:dyDescent="0.2">
      <c r="A149" s="437"/>
      <c r="B149" s="452"/>
      <c r="C149" s="453"/>
      <c r="D149" s="454"/>
      <c r="E149" s="591"/>
      <c r="F149" s="455" t="s">
        <v>60</v>
      </c>
      <c r="G149" s="449" t="s">
        <v>20</v>
      </c>
      <c r="H149" s="448" t="s">
        <v>124</v>
      </c>
      <c r="I149" s="448" t="s">
        <v>48</v>
      </c>
      <c r="J149" s="450" t="s">
        <v>87</v>
      </c>
      <c r="K149" s="448" t="s">
        <v>88</v>
      </c>
      <c r="L149" s="448"/>
      <c r="M149" s="67" t="s">
        <v>105</v>
      </c>
      <c r="N149" s="448" t="s">
        <v>89</v>
      </c>
      <c r="O149" s="451"/>
      <c r="P149" s="448"/>
    </row>
    <row r="150" spans="1:18" ht="51" x14ac:dyDescent="0.2">
      <c r="A150" s="437"/>
      <c r="B150" s="452"/>
      <c r="C150" s="453"/>
      <c r="D150" s="454"/>
      <c r="E150" s="450" t="s">
        <v>99</v>
      </c>
      <c r="F150" s="455" t="s">
        <v>56</v>
      </c>
      <c r="G150" s="449" t="s">
        <v>22</v>
      </c>
      <c r="H150" s="448" t="s">
        <v>124</v>
      </c>
      <c r="I150" s="448" t="s">
        <v>48</v>
      </c>
      <c r="J150" s="450" t="s">
        <v>87</v>
      </c>
      <c r="K150" s="448" t="s">
        <v>93</v>
      </c>
      <c r="L150" s="448"/>
      <c r="M150" s="67" t="s">
        <v>105</v>
      </c>
      <c r="N150" s="448" t="s">
        <v>89</v>
      </c>
      <c r="O150" s="451"/>
      <c r="P150" s="448"/>
    </row>
    <row r="151" spans="1:18" ht="34" x14ac:dyDescent="0.2">
      <c r="A151" s="437"/>
      <c r="B151" s="452"/>
      <c r="C151" s="453"/>
      <c r="D151" s="454"/>
      <c r="E151" s="456"/>
      <c r="F151" s="455" t="s">
        <v>239</v>
      </c>
      <c r="G151" s="449" t="s">
        <v>22</v>
      </c>
      <c r="H151" s="448" t="s">
        <v>124</v>
      </c>
      <c r="I151" s="448" t="s">
        <v>48</v>
      </c>
      <c r="J151" s="450" t="s">
        <v>48</v>
      </c>
      <c r="K151" s="448" t="s">
        <v>93</v>
      </c>
      <c r="L151" s="448"/>
      <c r="M151" s="67" t="s">
        <v>105</v>
      </c>
      <c r="N151" s="448" t="s">
        <v>92</v>
      </c>
      <c r="O151" s="451"/>
      <c r="P151" s="448"/>
    </row>
    <row r="152" spans="1:18" ht="51" x14ac:dyDescent="0.2">
      <c r="A152" s="437"/>
      <c r="B152" s="452"/>
      <c r="C152" s="453"/>
      <c r="D152" s="454"/>
      <c r="E152" s="456"/>
      <c r="F152" s="455" t="s">
        <v>60</v>
      </c>
      <c r="G152" s="449" t="s">
        <v>20</v>
      </c>
      <c r="H152" s="448" t="s">
        <v>124</v>
      </c>
      <c r="I152" s="448" t="s">
        <v>48</v>
      </c>
      <c r="J152" s="450" t="s">
        <v>87</v>
      </c>
      <c r="K152" s="448" t="s">
        <v>93</v>
      </c>
      <c r="L152" s="448"/>
      <c r="M152" s="67" t="s">
        <v>105</v>
      </c>
      <c r="N152" s="448" t="s">
        <v>89</v>
      </c>
      <c r="O152" s="451"/>
      <c r="P152" s="448"/>
    </row>
    <row r="153" spans="1:18" ht="34" x14ac:dyDescent="0.2">
      <c r="A153" s="437"/>
      <c r="B153" s="452"/>
      <c r="C153" s="453"/>
      <c r="D153" s="454"/>
      <c r="E153" s="450" t="s">
        <v>240</v>
      </c>
      <c r="F153" s="455" t="s">
        <v>96</v>
      </c>
      <c r="G153" s="449" t="s">
        <v>24</v>
      </c>
      <c r="H153" s="448" t="s">
        <v>79</v>
      </c>
      <c r="I153" s="448" t="s">
        <v>48</v>
      </c>
      <c r="J153" s="450" t="s">
        <v>48</v>
      </c>
      <c r="K153" s="448" t="s">
        <v>63</v>
      </c>
      <c r="L153" s="448"/>
      <c r="M153" s="67" t="s">
        <v>105</v>
      </c>
      <c r="N153" s="448" t="s">
        <v>97</v>
      </c>
      <c r="O153" s="451"/>
      <c r="P153" s="448"/>
    </row>
    <row r="154" spans="1:18" ht="34" x14ac:dyDescent="0.2">
      <c r="A154" s="437"/>
      <c r="B154" s="452"/>
      <c r="C154" s="453"/>
      <c r="D154" s="454"/>
      <c r="E154" s="456"/>
      <c r="F154" s="455" t="s">
        <v>239</v>
      </c>
      <c r="G154" s="449" t="s">
        <v>22</v>
      </c>
      <c r="H154" s="448" t="s">
        <v>124</v>
      </c>
      <c r="I154" s="448" t="s">
        <v>48</v>
      </c>
      <c r="J154" s="450" t="s">
        <v>48</v>
      </c>
      <c r="K154" s="448" t="s">
        <v>93</v>
      </c>
      <c r="L154" s="448"/>
      <c r="M154" s="67" t="s">
        <v>105</v>
      </c>
      <c r="N154" s="448" t="s">
        <v>92</v>
      </c>
      <c r="O154" s="451"/>
      <c r="P154" s="448"/>
    </row>
    <row r="155" spans="1:18" ht="51" x14ac:dyDescent="0.2">
      <c r="A155" s="437"/>
      <c r="B155" s="452"/>
      <c r="C155" s="453"/>
      <c r="D155" s="454"/>
      <c r="E155" s="458"/>
      <c r="F155" s="455" t="s">
        <v>60</v>
      </c>
      <c r="G155" s="449" t="s">
        <v>20</v>
      </c>
      <c r="H155" s="448" t="s">
        <v>124</v>
      </c>
      <c r="I155" s="448" t="s">
        <v>48</v>
      </c>
      <c r="J155" s="450" t="s">
        <v>87</v>
      </c>
      <c r="K155" s="448" t="s">
        <v>93</v>
      </c>
      <c r="L155" s="448"/>
      <c r="M155" s="67" t="s">
        <v>105</v>
      </c>
      <c r="N155" s="448" t="s">
        <v>89</v>
      </c>
      <c r="O155" s="451"/>
      <c r="P155" s="448"/>
    </row>
    <row r="156" spans="1:18" ht="51" x14ac:dyDescent="0.2">
      <c r="A156" s="437"/>
      <c r="B156" s="452"/>
      <c r="C156" s="453"/>
      <c r="D156" s="454"/>
      <c r="E156" s="456" t="s">
        <v>100</v>
      </c>
      <c r="F156" s="455" t="s">
        <v>56</v>
      </c>
      <c r="G156" s="449" t="s">
        <v>22</v>
      </c>
      <c r="H156" s="448" t="s">
        <v>124</v>
      </c>
      <c r="I156" s="448" t="s">
        <v>48</v>
      </c>
      <c r="J156" s="450" t="s">
        <v>87</v>
      </c>
      <c r="K156" s="448" t="s">
        <v>93</v>
      </c>
      <c r="L156" s="448"/>
      <c r="M156" s="67" t="s">
        <v>105</v>
      </c>
      <c r="N156" s="448" t="s">
        <v>89</v>
      </c>
      <c r="O156" s="451"/>
      <c r="P156" s="448"/>
      <c r="R156" s="9"/>
    </row>
    <row r="157" spans="1:18" ht="71" customHeight="1" x14ac:dyDescent="0.2">
      <c r="A157" s="437"/>
      <c r="B157" s="452"/>
      <c r="C157" s="453"/>
      <c r="D157" s="454"/>
      <c r="E157" s="456"/>
      <c r="F157" s="455" t="s">
        <v>73</v>
      </c>
      <c r="G157" s="449" t="s">
        <v>22</v>
      </c>
      <c r="H157" s="448" t="s">
        <v>124</v>
      </c>
      <c r="I157" s="448" t="s">
        <v>48</v>
      </c>
      <c r="J157" s="450" t="s">
        <v>87</v>
      </c>
      <c r="K157" s="448" t="s">
        <v>186</v>
      </c>
      <c r="L157" s="448"/>
      <c r="M157" s="67" t="s">
        <v>105</v>
      </c>
      <c r="N157" s="448" t="s">
        <v>237</v>
      </c>
      <c r="O157" s="451"/>
      <c r="P157" s="448"/>
    </row>
    <row r="158" spans="1:18" ht="34" x14ac:dyDescent="0.2">
      <c r="A158" s="437"/>
      <c r="B158" s="452"/>
      <c r="C158" s="453"/>
      <c r="D158" s="454"/>
      <c r="E158" s="456"/>
      <c r="F158" s="455" t="s">
        <v>60</v>
      </c>
      <c r="G158" s="449" t="s">
        <v>20</v>
      </c>
      <c r="H158" s="448" t="s">
        <v>124</v>
      </c>
      <c r="I158" s="448" t="s">
        <v>48</v>
      </c>
      <c r="J158" s="450" t="s">
        <v>87</v>
      </c>
      <c r="K158" s="448" t="s">
        <v>93</v>
      </c>
      <c r="L158" s="448"/>
      <c r="M158" s="67" t="s">
        <v>105</v>
      </c>
      <c r="N158" s="448" t="s">
        <v>92</v>
      </c>
      <c r="O158" s="451"/>
      <c r="P158" s="448"/>
    </row>
    <row r="159" spans="1:18" ht="34" x14ac:dyDescent="0.2">
      <c r="A159" s="437"/>
      <c r="B159" s="452"/>
      <c r="C159" s="453"/>
      <c r="D159" s="454"/>
      <c r="E159" s="590" t="s">
        <v>242</v>
      </c>
      <c r="F159" s="448" t="s">
        <v>96</v>
      </c>
      <c r="G159" s="449" t="s">
        <v>24</v>
      </c>
      <c r="H159" s="448" t="s">
        <v>241</v>
      </c>
      <c r="I159" s="448" t="s">
        <v>48</v>
      </c>
      <c r="J159" s="450" t="s">
        <v>48</v>
      </c>
      <c r="K159" s="448" t="s">
        <v>63</v>
      </c>
      <c r="L159" s="448"/>
      <c r="M159" s="67" t="s">
        <v>105</v>
      </c>
      <c r="N159" s="448" t="s">
        <v>97</v>
      </c>
      <c r="O159" s="451"/>
      <c r="P159" s="448"/>
      <c r="R159" s="9"/>
    </row>
    <row r="160" spans="1:18" ht="51" x14ac:dyDescent="0.2">
      <c r="A160" s="437"/>
      <c r="B160" s="452"/>
      <c r="C160" s="453"/>
      <c r="D160" s="454"/>
      <c r="E160" s="592"/>
      <c r="F160" s="448" t="s">
        <v>56</v>
      </c>
      <c r="G160" s="449" t="s">
        <v>22</v>
      </c>
      <c r="H160" s="448" t="s">
        <v>124</v>
      </c>
      <c r="I160" s="448" t="s">
        <v>48</v>
      </c>
      <c r="J160" s="448" t="s">
        <v>87</v>
      </c>
      <c r="K160" s="448" t="s">
        <v>93</v>
      </c>
      <c r="L160" s="448"/>
      <c r="M160" s="67" t="s">
        <v>105</v>
      </c>
      <c r="N160" s="448" t="s">
        <v>89</v>
      </c>
      <c r="O160" s="451"/>
      <c r="P160" s="448"/>
      <c r="R160" s="9"/>
    </row>
    <row r="161" spans="1:18" ht="34" x14ac:dyDescent="0.2">
      <c r="A161" s="467"/>
      <c r="B161" s="459"/>
      <c r="C161" s="460"/>
      <c r="D161" s="461"/>
      <c r="E161" s="591"/>
      <c r="F161" s="455" t="s">
        <v>60</v>
      </c>
      <c r="G161" s="449" t="s">
        <v>20</v>
      </c>
      <c r="H161" s="448" t="s">
        <v>124</v>
      </c>
      <c r="I161" s="448" t="s">
        <v>48</v>
      </c>
      <c r="J161" s="448" t="s">
        <v>87</v>
      </c>
      <c r="K161" s="448" t="s">
        <v>93</v>
      </c>
      <c r="L161" s="448"/>
      <c r="M161" s="67" t="s">
        <v>105</v>
      </c>
      <c r="N161" s="448" t="s">
        <v>92</v>
      </c>
      <c r="O161" s="451"/>
      <c r="P161" s="448"/>
      <c r="R161" s="9"/>
    </row>
    <row r="162" spans="1:18" x14ac:dyDescent="0.2">
      <c r="R162" s="9"/>
    </row>
    <row r="163" spans="1:18" ht="68" x14ac:dyDescent="0.2">
      <c r="A163" s="361" t="s">
        <v>166</v>
      </c>
      <c r="B163" s="362" t="s">
        <v>210</v>
      </c>
      <c r="C163" s="136" t="s">
        <v>169</v>
      </c>
      <c r="D163" s="147">
        <f>'Importance weights'!D15</f>
        <v>3</v>
      </c>
      <c r="E163" s="140" t="s">
        <v>106</v>
      </c>
      <c r="F163" s="134" t="s">
        <v>43</v>
      </c>
      <c r="G163" s="135" t="s">
        <v>24</v>
      </c>
      <c r="H163" s="138" t="s">
        <v>44</v>
      </c>
      <c r="I163" s="134" t="s">
        <v>106</v>
      </c>
      <c r="J163" s="136" t="s">
        <v>46</v>
      </c>
      <c r="K163" s="136" t="s">
        <v>47</v>
      </c>
      <c r="L163" s="134" t="s">
        <v>48</v>
      </c>
      <c r="M163" s="136" t="s">
        <v>107</v>
      </c>
      <c r="N163" s="134" t="s">
        <v>48</v>
      </c>
      <c r="O163" s="137"/>
      <c r="P163" s="134"/>
    </row>
    <row r="164" spans="1:18" s="18" customFormat="1" ht="136" x14ac:dyDescent="0.2">
      <c r="A164" s="150" t="s">
        <v>108</v>
      </c>
      <c r="B164" s="363"/>
      <c r="C164" s="151"/>
      <c r="D164" s="148"/>
      <c r="E164" s="152"/>
      <c r="F164" s="134" t="s">
        <v>53</v>
      </c>
      <c r="G164" s="135" t="s">
        <v>20</v>
      </c>
      <c r="H164" s="138" t="s">
        <v>109</v>
      </c>
      <c r="I164" s="134" t="s">
        <v>106</v>
      </c>
      <c r="J164" s="136" t="s">
        <v>46</v>
      </c>
      <c r="K164" s="136" t="s">
        <v>52</v>
      </c>
      <c r="L164" s="134" t="s">
        <v>54</v>
      </c>
      <c r="M164" s="134" t="s">
        <v>110</v>
      </c>
      <c r="N164" s="134" t="s">
        <v>59</v>
      </c>
      <c r="O164" s="137"/>
      <c r="P164" s="134"/>
    </row>
    <row r="165" spans="1:18" ht="51" x14ac:dyDescent="0.2">
      <c r="A165" s="129"/>
      <c r="B165" s="364"/>
      <c r="C165" s="145"/>
      <c r="D165" s="148"/>
      <c r="E165" s="142"/>
      <c r="F165" s="134" t="s">
        <v>58</v>
      </c>
      <c r="G165" s="135" t="s">
        <v>20</v>
      </c>
      <c r="H165" s="138" t="s">
        <v>109</v>
      </c>
      <c r="I165" s="134" t="s">
        <v>106</v>
      </c>
      <c r="J165" s="136" t="s">
        <v>46</v>
      </c>
      <c r="K165" s="136" t="s">
        <v>52</v>
      </c>
      <c r="L165" s="134" t="s">
        <v>54</v>
      </c>
      <c r="M165" s="134" t="s">
        <v>110</v>
      </c>
      <c r="N165" s="134" t="s">
        <v>59</v>
      </c>
      <c r="O165" s="137"/>
      <c r="P165" s="134"/>
    </row>
    <row r="166" spans="1:18" ht="51" x14ac:dyDescent="0.2">
      <c r="A166" s="129"/>
      <c r="B166" s="365"/>
      <c r="C166" s="146"/>
      <c r="D166" s="149"/>
      <c r="E166" s="144"/>
      <c r="F166" s="134" t="s">
        <v>60</v>
      </c>
      <c r="G166" s="135" t="s">
        <v>20</v>
      </c>
      <c r="H166" s="138" t="s">
        <v>109</v>
      </c>
      <c r="I166" s="134" t="s">
        <v>106</v>
      </c>
      <c r="J166" s="134" t="s">
        <v>46</v>
      </c>
      <c r="K166" s="134" t="s">
        <v>52</v>
      </c>
      <c r="L166" s="134" t="s">
        <v>54</v>
      </c>
      <c r="M166" s="134" t="s">
        <v>110</v>
      </c>
      <c r="N166" s="134" t="s">
        <v>59</v>
      </c>
      <c r="O166" s="137"/>
      <c r="P166" s="134"/>
    </row>
    <row r="167" spans="1:18" x14ac:dyDescent="0.2">
      <c r="A167" s="129"/>
      <c r="B167" s="255"/>
      <c r="C167" s="129"/>
      <c r="D167" s="130"/>
      <c r="E167" s="129"/>
      <c r="F167" s="129"/>
      <c r="G167" s="129"/>
      <c r="H167" s="131"/>
      <c r="I167" s="131"/>
      <c r="J167" s="132"/>
      <c r="K167" s="132"/>
      <c r="L167" s="131"/>
      <c r="M167" s="132"/>
      <c r="N167" s="131"/>
      <c r="O167" s="133"/>
      <c r="P167" s="153"/>
    </row>
    <row r="168" spans="1:18" ht="51" x14ac:dyDescent="0.2">
      <c r="A168" s="129"/>
      <c r="B168" s="362" t="s">
        <v>211</v>
      </c>
      <c r="C168" s="136" t="s">
        <v>170</v>
      </c>
      <c r="D168" s="147">
        <f>'Importance weights'!D16</f>
        <v>3</v>
      </c>
      <c r="E168" s="136" t="s">
        <v>111</v>
      </c>
      <c r="F168" s="134" t="s">
        <v>112</v>
      </c>
      <c r="G168" s="135" t="s">
        <v>24</v>
      </c>
      <c r="H168" s="138" t="s">
        <v>69</v>
      </c>
      <c r="I168" s="134" t="s">
        <v>113</v>
      </c>
      <c r="J168" s="136" t="s">
        <v>46</v>
      </c>
      <c r="K168" s="136" t="s">
        <v>47</v>
      </c>
      <c r="L168" s="134" t="s">
        <v>48</v>
      </c>
      <c r="M168" s="136" t="s">
        <v>107</v>
      </c>
      <c r="N168" s="134" t="s">
        <v>48</v>
      </c>
      <c r="O168" s="137"/>
      <c r="P168" s="134"/>
    </row>
    <row r="169" spans="1:18" ht="51" x14ac:dyDescent="0.2">
      <c r="A169" s="129"/>
      <c r="B169" s="364"/>
      <c r="C169" s="145"/>
      <c r="D169" s="148"/>
      <c r="E169" s="151"/>
      <c r="F169" s="134" t="s">
        <v>53</v>
      </c>
      <c r="G169" s="135" t="s">
        <v>20</v>
      </c>
      <c r="H169" s="138" t="s">
        <v>109</v>
      </c>
      <c r="I169" s="134" t="s">
        <v>113</v>
      </c>
      <c r="J169" s="136" t="s">
        <v>46</v>
      </c>
      <c r="K169" s="136" t="s">
        <v>52</v>
      </c>
      <c r="L169" s="134" t="s">
        <v>54</v>
      </c>
      <c r="M169" s="134" t="s">
        <v>110</v>
      </c>
      <c r="N169" s="134" t="s">
        <v>114</v>
      </c>
      <c r="O169" s="137"/>
      <c r="P169" s="134"/>
    </row>
    <row r="170" spans="1:18" ht="51" x14ac:dyDescent="0.2">
      <c r="A170" s="129"/>
      <c r="B170" s="364"/>
      <c r="C170" s="145"/>
      <c r="D170" s="148"/>
      <c r="E170" s="145"/>
      <c r="F170" s="134" t="s">
        <v>58</v>
      </c>
      <c r="G170" s="135" t="s">
        <v>20</v>
      </c>
      <c r="H170" s="138" t="s">
        <v>109</v>
      </c>
      <c r="I170" s="134" t="s">
        <v>113</v>
      </c>
      <c r="J170" s="136" t="s">
        <v>46</v>
      </c>
      <c r="K170" s="136" t="s">
        <v>52</v>
      </c>
      <c r="L170" s="134" t="s">
        <v>54</v>
      </c>
      <c r="M170" s="134" t="s">
        <v>110</v>
      </c>
      <c r="N170" s="134" t="s">
        <v>114</v>
      </c>
      <c r="O170" s="137"/>
      <c r="P170" s="134"/>
    </row>
    <row r="171" spans="1:18" ht="51" x14ac:dyDescent="0.2">
      <c r="A171" s="129"/>
      <c r="B171" s="365"/>
      <c r="C171" s="146"/>
      <c r="D171" s="149"/>
      <c r="E171" s="146"/>
      <c r="F171" s="134" t="s">
        <v>60</v>
      </c>
      <c r="G171" s="135" t="s">
        <v>20</v>
      </c>
      <c r="H171" s="138" t="s">
        <v>109</v>
      </c>
      <c r="I171" s="134" t="s">
        <v>113</v>
      </c>
      <c r="J171" s="134" t="s">
        <v>46</v>
      </c>
      <c r="K171" s="134" t="s">
        <v>52</v>
      </c>
      <c r="L171" s="134" t="s">
        <v>54</v>
      </c>
      <c r="M171" s="134" t="s">
        <v>110</v>
      </c>
      <c r="N171" s="134" t="s">
        <v>114</v>
      </c>
      <c r="O171" s="137"/>
      <c r="P171" s="134"/>
    </row>
    <row r="172" spans="1:18" x14ac:dyDescent="0.2">
      <c r="A172" s="129"/>
      <c r="B172" s="255"/>
      <c r="C172" s="129"/>
      <c r="D172" s="130"/>
      <c r="E172" s="129"/>
      <c r="F172" s="129"/>
      <c r="G172" s="129"/>
      <c r="H172" s="131"/>
      <c r="I172" s="131"/>
      <c r="J172" s="132"/>
      <c r="K172" s="132"/>
      <c r="L172" s="131"/>
      <c r="M172" s="132"/>
      <c r="N172" s="131"/>
      <c r="O172" s="133"/>
      <c r="P172" s="153"/>
    </row>
    <row r="173" spans="1:18" ht="51" x14ac:dyDescent="0.2">
      <c r="A173" s="129"/>
      <c r="B173" s="362" t="s">
        <v>212</v>
      </c>
      <c r="C173" s="136" t="s">
        <v>171</v>
      </c>
      <c r="D173" s="139">
        <f>'Importance weights'!D17</f>
        <v>3</v>
      </c>
      <c r="E173" s="136" t="s">
        <v>115</v>
      </c>
      <c r="F173" s="134" t="s">
        <v>53</v>
      </c>
      <c r="G173" s="135" t="s">
        <v>20</v>
      </c>
      <c r="H173" s="138" t="s">
        <v>109</v>
      </c>
      <c r="I173" s="134" t="s">
        <v>116</v>
      </c>
      <c r="J173" s="136" t="s">
        <v>46</v>
      </c>
      <c r="K173" s="136" t="s">
        <v>220</v>
      </c>
      <c r="L173" s="134"/>
      <c r="M173" s="134" t="s">
        <v>110</v>
      </c>
      <c r="N173" s="134" t="s">
        <v>221</v>
      </c>
      <c r="O173" s="137"/>
      <c r="P173" s="134"/>
    </row>
    <row r="174" spans="1:18" ht="51" x14ac:dyDescent="0.2">
      <c r="A174" s="129"/>
      <c r="B174" s="364"/>
      <c r="C174" s="145"/>
      <c r="D174" s="141"/>
      <c r="E174" s="151" t="s">
        <v>193</v>
      </c>
      <c r="F174" s="134" t="s">
        <v>58</v>
      </c>
      <c r="G174" s="135" t="s">
        <v>20</v>
      </c>
      <c r="H174" s="138" t="s">
        <v>109</v>
      </c>
      <c r="I174" s="134" t="s">
        <v>116</v>
      </c>
      <c r="J174" s="136" t="s">
        <v>46</v>
      </c>
      <c r="K174" s="136" t="s">
        <v>220</v>
      </c>
      <c r="L174" s="134"/>
      <c r="M174" s="134" t="s">
        <v>110</v>
      </c>
      <c r="N174" s="134" t="s">
        <v>221</v>
      </c>
      <c r="O174" s="137"/>
      <c r="P174" s="134"/>
    </row>
    <row r="175" spans="1:18" ht="51" x14ac:dyDescent="0.2">
      <c r="A175" s="129"/>
      <c r="B175" s="365"/>
      <c r="C175" s="146"/>
      <c r="D175" s="143"/>
      <c r="E175" s="146"/>
      <c r="F175" s="134" t="s">
        <v>60</v>
      </c>
      <c r="G175" s="135" t="s">
        <v>20</v>
      </c>
      <c r="H175" s="138" t="s">
        <v>109</v>
      </c>
      <c r="I175" s="134" t="s">
        <v>116</v>
      </c>
      <c r="J175" s="134" t="s">
        <v>46</v>
      </c>
      <c r="K175" s="136" t="s">
        <v>220</v>
      </c>
      <c r="L175" s="134"/>
      <c r="M175" s="134" t="s">
        <v>110</v>
      </c>
      <c r="N175" s="134" t="s">
        <v>221</v>
      </c>
      <c r="O175" s="137"/>
      <c r="P175" s="134"/>
    </row>
    <row r="176" spans="1:18" x14ac:dyDescent="0.2">
      <c r="A176" s="129"/>
      <c r="B176" s="255"/>
      <c r="C176" s="129"/>
      <c r="D176" s="130"/>
      <c r="E176" s="129"/>
      <c r="F176" s="129"/>
      <c r="G176" s="255"/>
      <c r="H176" s="129"/>
      <c r="I176" s="129"/>
      <c r="J176" s="129"/>
      <c r="K176" s="129"/>
      <c r="L176" s="129"/>
      <c r="M176" s="129"/>
      <c r="N176" s="129"/>
      <c r="O176" s="256"/>
      <c r="P176" s="129"/>
    </row>
    <row r="177" spans="1:16" ht="51" x14ac:dyDescent="0.2">
      <c r="A177" s="129"/>
      <c r="B177" s="404" t="s">
        <v>213</v>
      </c>
      <c r="C177" s="136" t="s">
        <v>172</v>
      </c>
      <c r="D177" s="139">
        <f>'Importance weights'!D18</f>
        <v>3</v>
      </c>
      <c r="E177" s="136"/>
      <c r="F177" s="403" t="s">
        <v>53</v>
      </c>
      <c r="G177" s="135" t="s">
        <v>20</v>
      </c>
      <c r="H177" s="138" t="s">
        <v>109</v>
      </c>
      <c r="I177" s="134" t="s">
        <v>117</v>
      </c>
      <c r="J177" s="136" t="s">
        <v>46</v>
      </c>
      <c r="K177" s="136" t="s">
        <v>52</v>
      </c>
      <c r="L177" s="134" t="s">
        <v>54</v>
      </c>
      <c r="M177" s="134"/>
      <c r="N177" s="134"/>
      <c r="O177" s="137"/>
      <c r="P177" s="134"/>
    </row>
    <row r="178" spans="1:16" ht="51" x14ac:dyDescent="0.2">
      <c r="A178" s="129"/>
      <c r="B178" s="405"/>
      <c r="C178" s="145"/>
      <c r="D178" s="141"/>
      <c r="E178" s="151"/>
      <c r="F178" s="403" t="s">
        <v>58</v>
      </c>
      <c r="G178" s="135" t="s">
        <v>20</v>
      </c>
      <c r="H178" s="138" t="s">
        <v>109</v>
      </c>
      <c r="I178" s="134" t="s">
        <v>117</v>
      </c>
      <c r="J178" s="136" t="s">
        <v>46</v>
      </c>
      <c r="K178" s="136" t="s">
        <v>52</v>
      </c>
      <c r="L178" s="134" t="s">
        <v>54</v>
      </c>
      <c r="M178" s="134"/>
      <c r="N178" s="134" t="s">
        <v>57</v>
      </c>
      <c r="O178" s="137"/>
      <c r="P178" s="134"/>
    </row>
    <row r="179" spans="1:16" ht="51" x14ac:dyDescent="0.2">
      <c r="A179" s="129"/>
      <c r="B179" s="405"/>
      <c r="C179" s="145"/>
      <c r="D179" s="141"/>
      <c r="E179" s="145"/>
      <c r="F179" s="403" t="s">
        <v>60</v>
      </c>
      <c r="G179" s="135" t="s">
        <v>20</v>
      </c>
      <c r="H179" s="138" t="s">
        <v>109</v>
      </c>
      <c r="I179" s="134" t="s">
        <v>117</v>
      </c>
      <c r="J179" s="134" t="s">
        <v>46</v>
      </c>
      <c r="K179" s="134" t="s">
        <v>52</v>
      </c>
      <c r="L179" s="134" t="s">
        <v>54</v>
      </c>
      <c r="M179" s="134"/>
      <c r="N179" s="134" t="s">
        <v>57</v>
      </c>
      <c r="O179" s="137"/>
      <c r="P179" s="134"/>
    </row>
    <row r="180" spans="1:16" ht="34" x14ac:dyDescent="0.2">
      <c r="A180" s="129"/>
      <c r="B180" s="405"/>
      <c r="C180" s="145"/>
      <c r="D180" s="141"/>
      <c r="E180" s="145"/>
      <c r="F180" s="134" t="s">
        <v>228</v>
      </c>
      <c r="G180" s="135" t="s">
        <v>24</v>
      </c>
      <c r="H180" s="134" t="s">
        <v>69</v>
      </c>
      <c r="I180" s="134" t="s">
        <v>117</v>
      </c>
      <c r="J180" s="134" t="s">
        <v>46</v>
      </c>
      <c r="K180" s="134" t="s">
        <v>66</v>
      </c>
      <c r="L180" s="134"/>
      <c r="M180" s="134"/>
      <c r="N180" s="134"/>
      <c r="O180" s="137"/>
      <c r="P180" s="134"/>
    </row>
    <row r="181" spans="1:16" ht="34" x14ac:dyDescent="0.2">
      <c r="A181" s="129"/>
      <c r="B181" s="406"/>
      <c r="C181" s="146"/>
      <c r="D181" s="143"/>
      <c r="E181" s="146"/>
      <c r="F181" s="134" t="s">
        <v>229</v>
      </c>
      <c r="G181" s="135" t="s">
        <v>24</v>
      </c>
      <c r="H181" s="134" t="s">
        <v>231</v>
      </c>
      <c r="I181" s="134" t="s">
        <v>230</v>
      </c>
      <c r="J181" s="134" t="s">
        <v>46</v>
      </c>
      <c r="K181" s="134" t="s">
        <v>66</v>
      </c>
      <c r="L181" s="134"/>
      <c r="M181" s="134"/>
      <c r="N181" s="134"/>
      <c r="O181" s="137"/>
      <c r="P181" s="134"/>
    </row>
    <row r="182" spans="1:16" x14ac:dyDescent="0.2">
      <c r="A182" s="9"/>
      <c r="B182" s="29"/>
      <c r="C182" s="9"/>
      <c r="D182" s="128"/>
      <c r="E182" s="9"/>
      <c r="F182" s="9"/>
      <c r="G182" s="9"/>
    </row>
    <row r="183" spans="1:16" ht="55" customHeight="1" x14ac:dyDescent="0.2">
      <c r="A183" s="369" t="s">
        <v>182</v>
      </c>
      <c r="B183" s="366" t="s">
        <v>210</v>
      </c>
      <c r="C183" s="157" t="s">
        <v>173</v>
      </c>
      <c r="D183" s="188">
        <f>'Importance weights'!D19</f>
        <v>2</v>
      </c>
      <c r="E183" s="158" t="s">
        <v>223</v>
      </c>
      <c r="F183" s="159" t="s">
        <v>118</v>
      </c>
      <c r="G183" s="160" t="s">
        <v>24</v>
      </c>
      <c r="H183" s="161" t="s">
        <v>65</v>
      </c>
      <c r="I183" s="161" t="s">
        <v>62</v>
      </c>
      <c r="J183" s="161" t="s">
        <v>63</v>
      </c>
      <c r="K183" s="161" t="s">
        <v>66</v>
      </c>
      <c r="L183" s="161"/>
      <c r="M183" s="161"/>
      <c r="N183" s="161"/>
      <c r="O183" s="162"/>
      <c r="P183" s="161"/>
    </row>
    <row r="184" spans="1:16" ht="51" x14ac:dyDescent="0.2">
      <c r="A184" s="155"/>
      <c r="B184" s="367"/>
      <c r="C184" s="156"/>
      <c r="D184" s="189"/>
      <c r="E184" s="163"/>
      <c r="F184" s="159" t="s">
        <v>53</v>
      </c>
      <c r="G184" s="160" t="s">
        <v>20</v>
      </c>
      <c r="H184" s="164" t="s">
        <v>61</v>
      </c>
      <c r="I184" s="165" t="s">
        <v>62</v>
      </c>
      <c r="J184" s="165" t="s">
        <v>63</v>
      </c>
      <c r="K184" s="165" t="s">
        <v>101</v>
      </c>
      <c r="L184" s="161" t="s">
        <v>54</v>
      </c>
      <c r="M184" s="161"/>
      <c r="N184" s="161" t="s">
        <v>119</v>
      </c>
      <c r="O184" s="162"/>
      <c r="P184" s="161"/>
    </row>
    <row r="185" spans="1:16" ht="51" x14ac:dyDescent="0.2">
      <c r="A185" s="155"/>
      <c r="B185" s="367"/>
      <c r="C185" s="156"/>
      <c r="D185" s="189"/>
      <c r="E185" s="163"/>
      <c r="F185" s="159" t="s">
        <v>58</v>
      </c>
      <c r="G185" s="160" t="s">
        <v>20</v>
      </c>
      <c r="H185" s="164" t="s">
        <v>61</v>
      </c>
      <c r="I185" s="165" t="s">
        <v>62</v>
      </c>
      <c r="J185" s="165" t="s">
        <v>63</v>
      </c>
      <c r="K185" s="165" t="s">
        <v>101</v>
      </c>
      <c r="L185" s="161" t="s">
        <v>54</v>
      </c>
      <c r="M185" s="161"/>
      <c r="N185" s="161" t="s">
        <v>119</v>
      </c>
      <c r="O185" s="162"/>
      <c r="P185" s="161"/>
    </row>
    <row r="186" spans="1:16" ht="51" x14ac:dyDescent="0.2">
      <c r="A186" s="155"/>
      <c r="B186" s="367"/>
      <c r="C186" s="156"/>
      <c r="D186" s="189"/>
      <c r="E186" s="167"/>
      <c r="F186" s="159" t="s">
        <v>60</v>
      </c>
      <c r="G186" s="160" t="s">
        <v>20</v>
      </c>
      <c r="H186" s="164" t="s">
        <v>61</v>
      </c>
      <c r="I186" s="165" t="s">
        <v>62</v>
      </c>
      <c r="J186" s="165" t="s">
        <v>63</v>
      </c>
      <c r="K186" s="165" t="s">
        <v>101</v>
      </c>
      <c r="L186" s="161" t="s">
        <v>54</v>
      </c>
      <c r="M186" s="161"/>
      <c r="N186" s="161" t="s">
        <v>119</v>
      </c>
      <c r="O186" s="162"/>
      <c r="P186" s="161"/>
    </row>
    <row r="187" spans="1:16" ht="34" x14ac:dyDescent="0.2">
      <c r="A187" s="155"/>
      <c r="B187" s="367"/>
      <c r="C187" s="156"/>
      <c r="D187" s="189"/>
      <c r="E187" s="165" t="s">
        <v>222</v>
      </c>
      <c r="F187" s="161" t="s">
        <v>71</v>
      </c>
      <c r="G187" s="160" t="s">
        <v>24</v>
      </c>
      <c r="H187" s="161" t="s">
        <v>72</v>
      </c>
      <c r="I187" s="161" t="s">
        <v>76</v>
      </c>
      <c r="J187" s="166" t="s">
        <v>63</v>
      </c>
      <c r="K187" s="166" t="s">
        <v>66</v>
      </c>
      <c r="L187" s="166"/>
      <c r="M187" s="166"/>
      <c r="N187" s="166"/>
      <c r="O187" s="162"/>
      <c r="P187" s="161"/>
    </row>
    <row r="188" spans="1:16" ht="51" x14ac:dyDescent="0.2">
      <c r="A188" s="155"/>
      <c r="B188" s="367"/>
      <c r="C188" s="156"/>
      <c r="D188" s="189"/>
      <c r="E188" s="168"/>
      <c r="F188" s="161" t="s">
        <v>53</v>
      </c>
      <c r="G188" s="160" t="s">
        <v>20</v>
      </c>
      <c r="H188" s="164" t="s">
        <v>61</v>
      </c>
      <c r="I188" s="165" t="s">
        <v>62</v>
      </c>
      <c r="J188" s="165" t="s">
        <v>63</v>
      </c>
      <c r="K188" s="165" t="s">
        <v>52</v>
      </c>
      <c r="L188" s="161" t="s">
        <v>54</v>
      </c>
      <c r="M188" s="161"/>
      <c r="N188" s="161" t="s">
        <v>119</v>
      </c>
      <c r="O188" s="162"/>
      <c r="P188" s="161"/>
    </row>
    <row r="189" spans="1:16" ht="51" x14ac:dyDescent="0.2">
      <c r="A189" s="155"/>
      <c r="B189" s="367"/>
      <c r="C189" s="156"/>
      <c r="D189" s="189"/>
      <c r="E189" s="168"/>
      <c r="F189" s="161" t="s">
        <v>58</v>
      </c>
      <c r="G189" s="160" t="s">
        <v>20</v>
      </c>
      <c r="H189" s="164" t="s">
        <v>61</v>
      </c>
      <c r="I189" s="165" t="s">
        <v>62</v>
      </c>
      <c r="J189" s="165" t="s">
        <v>63</v>
      </c>
      <c r="K189" s="165" t="s">
        <v>52</v>
      </c>
      <c r="L189" s="161" t="s">
        <v>54</v>
      </c>
      <c r="M189" s="161"/>
      <c r="N189" s="161" t="s">
        <v>119</v>
      </c>
      <c r="O189" s="162"/>
      <c r="P189" s="161"/>
    </row>
    <row r="190" spans="1:16" ht="51" x14ac:dyDescent="0.2">
      <c r="A190" s="155"/>
      <c r="B190" s="367"/>
      <c r="C190" s="156"/>
      <c r="D190" s="189"/>
      <c r="E190" s="168"/>
      <c r="F190" s="161" t="s">
        <v>60</v>
      </c>
      <c r="G190" s="160" t="s">
        <v>20</v>
      </c>
      <c r="H190" s="164" t="s">
        <v>61</v>
      </c>
      <c r="I190" s="165" t="s">
        <v>62</v>
      </c>
      <c r="J190" s="165" t="s">
        <v>63</v>
      </c>
      <c r="K190" s="165" t="s">
        <v>52</v>
      </c>
      <c r="L190" s="161" t="s">
        <v>54</v>
      </c>
      <c r="M190" s="161"/>
      <c r="N190" s="161" t="s">
        <v>119</v>
      </c>
      <c r="O190" s="162"/>
      <c r="P190" s="161"/>
    </row>
    <row r="191" spans="1:16" ht="51" customHeight="1" x14ac:dyDescent="0.2">
      <c r="A191" s="155"/>
      <c r="B191" s="367"/>
      <c r="C191" s="156"/>
      <c r="D191" s="189"/>
      <c r="E191" s="169" t="s">
        <v>235</v>
      </c>
      <c r="F191" s="161" t="s">
        <v>75</v>
      </c>
      <c r="G191" s="160" t="s">
        <v>22</v>
      </c>
      <c r="H191" s="161" t="s">
        <v>72</v>
      </c>
      <c r="I191" s="161" t="s">
        <v>76</v>
      </c>
      <c r="J191" s="161" t="s">
        <v>63</v>
      </c>
      <c r="K191" s="161" t="s">
        <v>47</v>
      </c>
      <c r="L191" s="161"/>
      <c r="M191" s="161"/>
      <c r="N191" s="161"/>
      <c r="O191" s="162"/>
      <c r="P191" s="161" t="s">
        <v>77</v>
      </c>
    </row>
    <row r="192" spans="1:16" ht="51" x14ac:dyDescent="0.2">
      <c r="A192" s="155"/>
      <c r="B192" s="367"/>
      <c r="C192" s="156"/>
      <c r="D192" s="189"/>
      <c r="E192" s="170"/>
      <c r="F192" s="159" t="s">
        <v>53</v>
      </c>
      <c r="G192" s="160" t="s">
        <v>20</v>
      </c>
      <c r="H192" s="164" t="s">
        <v>61</v>
      </c>
      <c r="I192" s="165" t="s">
        <v>62</v>
      </c>
      <c r="J192" s="165" t="s">
        <v>63</v>
      </c>
      <c r="K192" s="165" t="s">
        <v>52</v>
      </c>
      <c r="L192" s="161" t="s">
        <v>54</v>
      </c>
      <c r="M192" s="161"/>
      <c r="N192" s="161" t="s">
        <v>119</v>
      </c>
      <c r="O192" s="162"/>
      <c r="P192" s="161"/>
    </row>
    <row r="193" spans="1:16" ht="51" x14ac:dyDescent="0.2">
      <c r="A193" s="155"/>
      <c r="B193" s="367"/>
      <c r="C193" s="156"/>
      <c r="D193" s="189"/>
      <c r="E193" s="170"/>
      <c r="F193" s="159" t="s">
        <v>58</v>
      </c>
      <c r="G193" s="160" t="s">
        <v>20</v>
      </c>
      <c r="H193" s="164" t="s">
        <v>61</v>
      </c>
      <c r="I193" s="165" t="s">
        <v>62</v>
      </c>
      <c r="J193" s="165" t="s">
        <v>63</v>
      </c>
      <c r="K193" s="165" t="s">
        <v>52</v>
      </c>
      <c r="L193" s="161" t="s">
        <v>54</v>
      </c>
      <c r="M193" s="161"/>
      <c r="N193" s="161" t="s">
        <v>119</v>
      </c>
      <c r="O193" s="162"/>
      <c r="P193" s="161"/>
    </row>
    <row r="194" spans="1:16" ht="51" x14ac:dyDescent="0.2">
      <c r="A194" s="155"/>
      <c r="B194" s="368"/>
      <c r="C194" s="175"/>
      <c r="D194" s="190"/>
      <c r="E194" s="171"/>
      <c r="F194" s="159" t="s">
        <v>60</v>
      </c>
      <c r="G194" s="160" t="s">
        <v>20</v>
      </c>
      <c r="H194" s="164" t="s">
        <v>61</v>
      </c>
      <c r="I194" s="161" t="s">
        <v>62</v>
      </c>
      <c r="J194" s="161" t="s">
        <v>63</v>
      </c>
      <c r="K194" s="161" t="s">
        <v>52</v>
      </c>
      <c r="L194" s="161" t="s">
        <v>54</v>
      </c>
      <c r="M194" s="161"/>
      <c r="N194" s="161" t="s">
        <v>119</v>
      </c>
      <c r="O194" s="162"/>
      <c r="P194" s="161"/>
    </row>
    <row r="195" spans="1:16" x14ac:dyDescent="0.2">
      <c r="A195" s="155"/>
      <c r="B195" s="308"/>
      <c r="C195" s="176"/>
      <c r="D195" s="177"/>
      <c r="E195" s="176"/>
      <c r="F195" s="176"/>
      <c r="G195" s="176"/>
      <c r="H195" s="178"/>
      <c r="I195" s="178"/>
      <c r="J195" s="179"/>
      <c r="K195" s="179"/>
      <c r="L195" s="178"/>
      <c r="M195" s="179"/>
      <c r="N195" s="178"/>
      <c r="O195" s="180"/>
      <c r="P195" s="187"/>
    </row>
    <row r="196" spans="1:16" ht="51" x14ac:dyDescent="0.2">
      <c r="A196" s="155"/>
      <c r="B196" s="366" t="s">
        <v>211</v>
      </c>
      <c r="C196" s="158" t="s">
        <v>174</v>
      </c>
      <c r="D196" s="188">
        <f>'Importance weights'!D20</f>
        <v>2</v>
      </c>
      <c r="E196" s="158" t="s">
        <v>55</v>
      </c>
      <c r="F196" s="159" t="s">
        <v>53</v>
      </c>
      <c r="G196" s="160" t="s">
        <v>20</v>
      </c>
      <c r="H196" s="164" t="s">
        <v>61</v>
      </c>
      <c r="I196" s="161" t="s">
        <v>84</v>
      </c>
      <c r="J196" s="165" t="s">
        <v>63</v>
      </c>
      <c r="K196" s="165" t="s">
        <v>52</v>
      </c>
      <c r="L196" s="161"/>
      <c r="M196" s="161"/>
      <c r="N196" s="161" t="s">
        <v>119</v>
      </c>
      <c r="O196" s="162"/>
      <c r="P196" s="161"/>
    </row>
    <row r="197" spans="1:16" ht="51" x14ac:dyDescent="0.2">
      <c r="A197" s="155"/>
      <c r="B197" s="367"/>
      <c r="C197" s="163"/>
      <c r="D197" s="217"/>
      <c r="E197" s="182"/>
      <c r="F197" s="161" t="s">
        <v>60</v>
      </c>
      <c r="G197" s="160" t="s">
        <v>20</v>
      </c>
      <c r="H197" s="164" t="s">
        <v>61</v>
      </c>
      <c r="I197" s="161" t="s">
        <v>84</v>
      </c>
      <c r="J197" s="165" t="s">
        <v>63</v>
      </c>
      <c r="K197" s="165" t="s">
        <v>52</v>
      </c>
      <c r="L197" s="161"/>
      <c r="M197" s="161"/>
      <c r="N197" s="161" t="s">
        <v>119</v>
      </c>
      <c r="O197" s="162"/>
      <c r="P197" s="161"/>
    </row>
    <row r="198" spans="1:16" ht="51" x14ac:dyDescent="0.2">
      <c r="A198" s="155"/>
      <c r="B198" s="367"/>
      <c r="C198" s="163"/>
      <c r="D198" s="217"/>
      <c r="E198" s="167"/>
      <c r="F198" s="161" t="s">
        <v>58</v>
      </c>
      <c r="G198" s="160" t="s">
        <v>20</v>
      </c>
      <c r="H198" s="161" t="s">
        <v>61</v>
      </c>
      <c r="I198" s="161" t="s">
        <v>84</v>
      </c>
      <c r="J198" s="161" t="s">
        <v>63</v>
      </c>
      <c r="K198" s="161" t="s">
        <v>52</v>
      </c>
      <c r="L198" s="161"/>
      <c r="M198" s="161"/>
      <c r="N198" s="161" t="s">
        <v>119</v>
      </c>
      <c r="O198" s="162"/>
      <c r="P198" s="161"/>
    </row>
    <row r="199" spans="1:16" ht="34" x14ac:dyDescent="0.2">
      <c r="A199" s="155"/>
      <c r="B199" s="367"/>
      <c r="C199" s="163"/>
      <c r="D199" s="217"/>
      <c r="E199" s="165" t="s">
        <v>222</v>
      </c>
      <c r="F199" s="161" t="s">
        <v>71</v>
      </c>
      <c r="G199" s="160" t="s">
        <v>24</v>
      </c>
      <c r="H199" s="161" t="s">
        <v>102</v>
      </c>
      <c r="I199" s="161" t="s">
        <v>84</v>
      </c>
      <c r="J199" s="166" t="s">
        <v>63</v>
      </c>
      <c r="K199" s="166" t="s">
        <v>66</v>
      </c>
      <c r="L199" s="166"/>
      <c r="M199" s="166"/>
      <c r="N199" s="166"/>
      <c r="O199" s="162"/>
      <c r="P199" s="161"/>
    </row>
    <row r="200" spans="1:16" ht="51" x14ac:dyDescent="0.2">
      <c r="A200" s="155"/>
      <c r="B200" s="367"/>
      <c r="C200" s="163"/>
      <c r="D200" s="217"/>
      <c r="E200" s="154"/>
      <c r="F200" s="161" t="s">
        <v>53</v>
      </c>
      <c r="G200" s="160" t="s">
        <v>20</v>
      </c>
      <c r="H200" s="164" t="s">
        <v>61</v>
      </c>
      <c r="I200" s="161" t="s">
        <v>84</v>
      </c>
      <c r="J200" s="165" t="s">
        <v>63</v>
      </c>
      <c r="K200" s="165" t="s">
        <v>52</v>
      </c>
      <c r="L200" s="161" t="s">
        <v>54</v>
      </c>
      <c r="M200" s="161"/>
      <c r="N200" s="161" t="s">
        <v>119</v>
      </c>
      <c r="O200" s="162"/>
      <c r="P200" s="161"/>
    </row>
    <row r="201" spans="1:16" ht="51" x14ac:dyDescent="0.2">
      <c r="A201" s="155"/>
      <c r="B201" s="367"/>
      <c r="C201" s="163"/>
      <c r="D201" s="217"/>
      <c r="E201" s="168"/>
      <c r="F201" s="161" t="s">
        <v>58</v>
      </c>
      <c r="G201" s="160" t="s">
        <v>20</v>
      </c>
      <c r="H201" s="164" t="s">
        <v>61</v>
      </c>
      <c r="I201" s="161" t="s">
        <v>84</v>
      </c>
      <c r="J201" s="165" t="s">
        <v>63</v>
      </c>
      <c r="K201" s="165" t="s">
        <v>52</v>
      </c>
      <c r="L201" s="161" t="s">
        <v>54</v>
      </c>
      <c r="M201" s="161"/>
      <c r="N201" s="161" t="s">
        <v>119</v>
      </c>
      <c r="O201" s="162"/>
      <c r="P201" s="161"/>
    </row>
    <row r="202" spans="1:16" ht="51" x14ac:dyDescent="0.2">
      <c r="A202" s="155"/>
      <c r="B202" s="367"/>
      <c r="C202" s="163"/>
      <c r="D202" s="217"/>
      <c r="E202" s="168"/>
      <c r="F202" s="161" t="s">
        <v>60</v>
      </c>
      <c r="G202" s="160" t="s">
        <v>20</v>
      </c>
      <c r="H202" s="164" t="s">
        <v>61</v>
      </c>
      <c r="I202" s="161" t="s">
        <v>84</v>
      </c>
      <c r="J202" s="165" t="s">
        <v>63</v>
      </c>
      <c r="K202" s="165" t="s">
        <v>52</v>
      </c>
      <c r="L202" s="161" t="s">
        <v>54</v>
      </c>
      <c r="M202" s="161"/>
      <c r="N202" s="161" t="s">
        <v>119</v>
      </c>
      <c r="O202" s="162"/>
      <c r="P202" s="161"/>
    </row>
    <row r="203" spans="1:16" ht="54" customHeight="1" x14ac:dyDescent="0.2">
      <c r="A203" s="155"/>
      <c r="B203" s="367"/>
      <c r="C203" s="163"/>
      <c r="D203" s="217"/>
      <c r="E203" s="181" t="s">
        <v>235</v>
      </c>
      <c r="F203" s="161" t="s">
        <v>75</v>
      </c>
      <c r="G203" s="160" t="s">
        <v>22</v>
      </c>
      <c r="H203" s="161" t="s">
        <v>102</v>
      </c>
      <c r="I203" s="161" t="s">
        <v>84</v>
      </c>
      <c r="J203" s="161" t="s">
        <v>63</v>
      </c>
      <c r="K203" s="161" t="s">
        <v>47</v>
      </c>
      <c r="L203" s="161"/>
      <c r="M203" s="161"/>
      <c r="N203" s="161"/>
      <c r="O203" s="162"/>
      <c r="P203" s="161" t="s">
        <v>77</v>
      </c>
    </row>
    <row r="204" spans="1:16" ht="51" x14ac:dyDescent="0.2">
      <c r="A204" s="155"/>
      <c r="B204" s="367"/>
      <c r="C204" s="163"/>
      <c r="D204" s="217"/>
      <c r="E204" s="182"/>
      <c r="F204" s="161" t="s">
        <v>53</v>
      </c>
      <c r="G204" s="160" t="s">
        <v>20</v>
      </c>
      <c r="H204" s="161" t="s">
        <v>61</v>
      </c>
      <c r="I204" s="161" t="s">
        <v>84</v>
      </c>
      <c r="J204" s="161" t="s">
        <v>63</v>
      </c>
      <c r="K204" s="161" t="s">
        <v>52</v>
      </c>
      <c r="L204" s="161" t="s">
        <v>54</v>
      </c>
      <c r="M204" s="161"/>
      <c r="N204" s="161" t="s">
        <v>119</v>
      </c>
      <c r="O204" s="162"/>
      <c r="P204" s="161"/>
    </row>
    <row r="205" spans="1:16" ht="51" x14ac:dyDescent="0.2">
      <c r="A205" s="155"/>
      <c r="B205" s="367"/>
      <c r="C205" s="163"/>
      <c r="D205" s="217"/>
      <c r="E205" s="182"/>
      <c r="F205" s="161" t="s">
        <v>58</v>
      </c>
      <c r="G205" s="160" t="s">
        <v>20</v>
      </c>
      <c r="H205" s="161" t="s">
        <v>61</v>
      </c>
      <c r="I205" s="161" t="s">
        <v>84</v>
      </c>
      <c r="J205" s="161" t="s">
        <v>63</v>
      </c>
      <c r="K205" s="161" t="s">
        <v>52</v>
      </c>
      <c r="L205" s="161" t="s">
        <v>54</v>
      </c>
      <c r="M205" s="161"/>
      <c r="N205" s="161" t="s">
        <v>119</v>
      </c>
      <c r="O205" s="162"/>
      <c r="P205" s="161"/>
    </row>
    <row r="206" spans="1:16" ht="51" x14ac:dyDescent="0.2">
      <c r="A206" s="155"/>
      <c r="B206" s="368"/>
      <c r="C206" s="167"/>
      <c r="D206" s="218"/>
      <c r="E206" s="183"/>
      <c r="F206" s="161" t="s">
        <v>60</v>
      </c>
      <c r="G206" s="160" t="s">
        <v>20</v>
      </c>
      <c r="H206" s="161" t="s">
        <v>61</v>
      </c>
      <c r="I206" s="161" t="s">
        <v>84</v>
      </c>
      <c r="J206" s="161" t="s">
        <v>63</v>
      </c>
      <c r="K206" s="161" t="s">
        <v>52</v>
      </c>
      <c r="L206" s="161" t="s">
        <v>54</v>
      </c>
      <c r="M206" s="161"/>
      <c r="N206" s="161" t="s">
        <v>119</v>
      </c>
      <c r="O206" s="162"/>
      <c r="P206" s="161"/>
    </row>
    <row r="207" spans="1:16" x14ac:dyDescent="0.2">
      <c r="A207" s="155"/>
      <c r="B207" s="308"/>
      <c r="C207" s="176"/>
      <c r="D207" s="177"/>
      <c r="E207" s="176"/>
      <c r="F207" s="176"/>
      <c r="G207" s="176"/>
      <c r="H207" s="178"/>
      <c r="I207" s="178"/>
      <c r="J207" s="179"/>
      <c r="K207" s="179"/>
      <c r="L207" s="178"/>
      <c r="M207" s="179"/>
      <c r="N207" s="178"/>
      <c r="O207" s="180"/>
      <c r="P207" s="187"/>
    </row>
    <row r="208" spans="1:16" ht="60" customHeight="1" x14ac:dyDescent="0.2">
      <c r="A208" s="155"/>
      <c r="B208" s="366" t="s">
        <v>212</v>
      </c>
      <c r="C208" s="371" t="s">
        <v>175</v>
      </c>
      <c r="D208" s="188">
        <f>'Importance weights'!D21</f>
        <v>2</v>
      </c>
      <c r="E208" s="165" t="s">
        <v>91</v>
      </c>
      <c r="F208" s="161" t="s">
        <v>53</v>
      </c>
      <c r="G208" s="160" t="s">
        <v>20</v>
      </c>
      <c r="H208" s="161" t="s">
        <v>124</v>
      </c>
      <c r="I208" s="161"/>
      <c r="J208" s="161" t="s">
        <v>87</v>
      </c>
      <c r="K208" s="161" t="s">
        <v>93</v>
      </c>
      <c r="L208" s="161"/>
      <c r="M208" s="161"/>
      <c r="N208" s="161" t="s">
        <v>120</v>
      </c>
      <c r="O208" s="186"/>
      <c r="P208" s="184"/>
    </row>
    <row r="209" spans="1:16" ht="34" x14ac:dyDescent="0.2">
      <c r="A209" s="155"/>
      <c r="B209" s="367"/>
      <c r="C209" s="182"/>
      <c r="D209" s="189"/>
      <c r="E209" s="185"/>
      <c r="F209" s="161" t="s">
        <v>58</v>
      </c>
      <c r="G209" s="160" t="s">
        <v>20</v>
      </c>
      <c r="H209" s="161" t="s">
        <v>124</v>
      </c>
      <c r="I209" s="161"/>
      <c r="J209" s="161" t="s">
        <v>87</v>
      </c>
      <c r="K209" s="161" t="s">
        <v>93</v>
      </c>
      <c r="L209" s="161"/>
      <c r="M209" s="161"/>
      <c r="N209" s="161" t="s">
        <v>120</v>
      </c>
      <c r="O209" s="186"/>
      <c r="P209" s="184"/>
    </row>
    <row r="210" spans="1:16" ht="34" x14ac:dyDescent="0.2">
      <c r="A210" s="155"/>
      <c r="B210" s="367"/>
      <c r="C210" s="182"/>
      <c r="D210" s="189"/>
      <c r="E210" s="165" t="s">
        <v>94</v>
      </c>
      <c r="F210" s="161" t="s">
        <v>53</v>
      </c>
      <c r="G210" s="160" t="s">
        <v>20</v>
      </c>
      <c r="H210" s="161" t="s">
        <v>124</v>
      </c>
      <c r="I210" s="161"/>
      <c r="J210" s="161" t="s">
        <v>87</v>
      </c>
      <c r="K210" s="161" t="s">
        <v>93</v>
      </c>
      <c r="L210" s="161"/>
      <c r="M210" s="161"/>
      <c r="N210" s="161" t="s">
        <v>120</v>
      </c>
      <c r="O210" s="186"/>
      <c r="P210" s="184"/>
    </row>
    <row r="211" spans="1:16" ht="34" x14ac:dyDescent="0.2">
      <c r="A211" s="155"/>
      <c r="B211" s="367"/>
      <c r="C211" s="182"/>
      <c r="D211" s="189"/>
      <c r="E211" s="156"/>
      <c r="F211" s="161" t="s">
        <v>58</v>
      </c>
      <c r="G211" s="160" t="s">
        <v>20</v>
      </c>
      <c r="H211" s="161" t="s">
        <v>124</v>
      </c>
      <c r="I211" s="161"/>
      <c r="J211" s="161" t="s">
        <v>87</v>
      </c>
      <c r="K211" s="161" t="s">
        <v>93</v>
      </c>
      <c r="L211" s="161"/>
      <c r="M211" s="161"/>
      <c r="N211" s="161" t="s">
        <v>120</v>
      </c>
      <c r="O211" s="186"/>
      <c r="P211" s="184"/>
    </row>
    <row r="212" spans="1:16" ht="34" x14ac:dyDescent="0.2">
      <c r="A212" s="155"/>
      <c r="B212" s="367"/>
      <c r="C212" s="182"/>
      <c r="D212" s="189"/>
      <c r="E212" s="165" t="s">
        <v>95</v>
      </c>
      <c r="F212" s="161" t="s">
        <v>96</v>
      </c>
      <c r="G212" s="160" t="s">
        <v>24</v>
      </c>
      <c r="H212" s="161" t="s">
        <v>79</v>
      </c>
      <c r="I212" s="161"/>
      <c r="J212" s="161" t="s">
        <v>48</v>
      </c>
      <c r="K212" s="161" t="s">
        <v>88</v>
      </c>
      <c r="L212" s="161"/>
      <c r="M212" s="161"/>
      <c r="N212" s="161" t="s">
        <v>120</v>
      </c>
      <c r="O212" s="186"/>
      <c r="P212" s="184"/>
    </row>
    <row r="213" spans="1:16" ht="57" customHeight="1" x14ac:dyDescent="0.2">
      <c r="A213" s="155"/>
      <c r="B213" s="367"/>
      <c r="C213" s="182"/>
      <c r="D213" s="189"/>
      <c r="E213" s="156"/>
      <c r="F213" s="161" t="s">
        <v>53</v>
      </c>
      <c r="G213" s="160" t="s">
        <v>20</v>
      </c>
      <c r="H213" s="161" t="s">
        <v>124</v>
      </c>
      <c r="I213" s="161"/>
      <c r="J213" s="161" t="s">
        <v>87</v>
      </c>
      <c r="K213" s="161" t="s">
        <v>93</v>
      </c>
      <c r="L213" s="161"/>
      <c r="M213" s="161"/>
      <c r="N213" s="161" t="s">
        <v>120</v>
      </c>
      <c r="O213" s="186"/>
      <c r="P213" s="184"/>
    </row>
    <row r="214" spans="1:16" ht="34" x14ac:dyDescent="0.2">
      <c r="A214" s="155"/>
      <c r="B214" s="367"/>
      <c r="C214" s="182"/>
      <c r="D214" s="189"/>
      <c r="E214" s="175"/>
      <c r="F214" s="161" t="s">
        <v>58</v>
      </c>
      <c r="G214" s="160" t="s">
        <v>20</v>
      </c>
      <c r="H214" s="161" t="s">
        <v>124</v>
      </c>
      <c r="I214" s="161"/>
      <c r="J214" s="161" t="s">
        <v>87</v>
      </c>
      <c r="K214" s="161" t="s">
        <v>93</v>
      </c>
      <c r="L214" s="161"/>
      <c r="M214" s="161"/>
      <c r="N214" s="161" t="s">
        <v>120</v>
      </c>
      <c r="O214" s="186"/>
      <c r="P214" s="184"/>
    </row>
    <row r="215" spans="1:16" ht="34" x14ac:dyDescent="0.2">
      <c r="A215" s="155"/>
      <c r="B215" s="367"/>
      <c r="C215" s="182"/>
      <c r="D215" s="189"/>
      <c r="E215" s="165" t="s">
        <v>99</v>
      </c>
      <c r="F215" s="161" t="s">
        <v>53</v>
      </c>
      <c r="G215" s="160" t="s">
        <v>20</v>
      </c>
      <c r="H215" s="161" t="s">
        <v>124</v>
      </c>
      <c r="I215" s="161"/>
      <c r="J215" s="161" t="s">
        <v>87</v>
      </c>
      <c r="K215" s="161" t="s">
        <v>93</v>
      </c>
      <c r="L215" s="161"/>
      <c r="M215" s="161"/>
      <c r="N215" s="161" t="s">
        <v>120</v>
      </c>
      <c r="O215" s="186"/>
      <c r="P215" s="184"/>
    </row>
    <row r="216" spans="1:16" ht="34" x14ac:dyDescent="0.2">
      <c r="A216" s="155"/>
      <c r="B216" s="367"/>
      <c r="C216" s="182"/>
      <c r="D216" s="189"/>
      <c r="E216" s="156"/>
      <c r="F216" s="161" t="s">
        <v>58</v>
      </c>
      <c r="G216" s="160" t="s">
        <v>20</v>
      </c>
      <c r="H216" s="161" t="s">
        <v>124</v>
      </c>
      <c r="I216" s="161"/>
      <c r="J216" s="161" t="s">
        <v>87</v>
      </c>
      <c r="K216" s="161" t="s">
        <v>93</v>
      </c>
      <c r="L216" s="161"/>
      <c r="M216" s="161"/>
      <c r="N216" s="161" t="s">
        <v>120</v>
      </c>
      <c r="O216" s="186"/>
      <c r="P216" s="184"/>
    </row>
    <row r="217" spans="1:16" ht="34" x14ac:dyDescent="0.2">
      <c r="A217" s="155"/>
      <c r="B217" s="367"/>
      <c r="C217" s="182"/>
      <c r="D217" s="189"/>
      <c r="E217" s="165" t="s">
        <v>100</v>
      </c>
      <c r="F217" s="161" t="s">
        <v>53</v>
      </c>
      <c r="G217" s="160" t="s">
        <v>20</v>
      </c>
      <c r="H217" s="161" t="s">
        <v>124</v>
      </c>
      <c r="I217" s="161"/>
      <c r="J217" s="161" t="s">
        <v>87</v>
      </c>
      <c r="K217" s="161" t="s">
        <v>93</v>
      </c>
      <c r="L217" s="161"/>
      <c r="M217" s="161"/>
      <c r="N217" s="161" t="s">
        <v>120</v>
      </c>
      <c r="O217" s="186"/>
      <c r="P217" s="184"/>
    </row>
    <row r="218" spans="1:16" ht="34" x14ac:dyDescent="0.2">
      <c r="A218" s="155"/>
      <c r="B218" s="367"/>
      <c r="C218" s="182"/>
      <c r="D218" s="189"/>
      <c r="E218" s="156"/>
      <c r="F218" s="161" t="s">
        <v>58</v>
      </c>
      <c r="G218" s="160" t="s">
        <v>20</v>
      </c>
      <c r="H218" s="161" t="s">
        <v>124</v>
      </c>
      <c r="I218" s="161"/>
      <c r="J218" s="161" t="s">
        <v>87</v>
      </c>
      <c r="K218" s="161" t="s">
        <v>93</v>
      </c>
      <c r="L218" s="161"/>
      <c r="M218" s="161"/>
      <c r="N218" s="161" t="s">
        <v>120</v>
      </c>
      <c r="O218" s="186"/>
      <c r="P218" s="184"/>
    </row>
    <row r="219" spans="1:16" ht="34" x14ac:dyDescent="0.2">
      <c r="A219" s="155"/>
      <c r="B219" s="367"/>
      <c r="C219" s="182"/>
      <c r="D219" s="189"/>
      <c r="E219" s="573" t="s">
        <v>242</v>
      </c>
      <c r="F219" s="161" t="s">
        <v>96</v>
      </c>
      <c r="G219" s="160" t="s">
        <v>24</v>
      </c>
      <c r="H219" s="161" t="s">
        <v>79</v>
      </c>
      <c r="I219" s="161"/>
      <c r="J219" s="161" t="s">
        <v>48</v>
      </c>
      <c r="K219" s="161" t="s">
        <v>88</v>
      </c>
      <c r="L219" s="161"/>
      <c r="M219" s="161"/>
      <c r="N219" s="161" t="s">
        <v>120</v>
      </c>
      <c r="O219" s="186"/>
      <c r="P219" s="184"/>
    </row>
    <row r="220" spans="1:16" ht="34" x14ac:dyDescent="0.2">
      <c r="A220" s="155"/>
      <c r="B220" s="367"/>
      <c r="C220" s="182"/>
      <c r="D220" s="189"/>
      <c r="E220" s="574"/>
      <c r="F220" s="161" t="s">
        <v>53</v>
      </c>
      <c r="G220" s="160" t="s">
        <v>20</v>
      </c>
      <c r="H220" s="161" t="s">
        <v>124</v>
      </c>
      <c r="I220" s="161"/>
      <c r="J220" s="161" t="s">
        <v>87</v>
      </c>
      <c r="K220" s="161" t="s">
        <v>93</v>
      </c>
      <c r="L220" s="161"/>
      <c r="M220" s="161"/>
      <c r="N220" s="161" t="s">
        <v>120</v>
      </c>
      <c r="O220" s="186"/>
      <c r="P220" s="184"/>
    </row>
    <row r="221" spans="1:16" ht="34" x14ac:dyDescent="0.2">
      <c r="A221" s="370"/>
      <c r="B221" s="368"/>
      <c r="C221" s="183"/>
      <c r="D221" s="190"/>
      <c r="E221" s="575"/>
      <c r="F221" s="161" t="s">
        <v>58</v>
      </c>
      <c r="G221" s="160" t="s">
        <v>20</v>
      </c>
      <c r="H221" s="161" t="s">
        <v>124</v>
      </c>
      <c r="I221" s="161"/>
      <c r="J221" s="161" t="s">
        <v>87</v>
      </c>
      <c r="K221" s="161" t="s">
        <v>93</v>
      </c>
      <c r="L221" s="161"/>
      <c r="M221" s="161"/>
      <c r="N221" s="161" t="s">
        <v>120</v>
      </c>
      <c r="O221" s="186"/>
      <c r="P221" s="184"/>
    </row>
    <row r="222" spans="1:16" x14ac:dyDescent="0.2">
      <c r="A222" s="9"/>
      <c r="B222" s="29"/>
      <c r="C222" s="9"/>
      <c r="D222" s="128"/>
      <c r="E222" s="9"/>
      <c r="F222" s="9"/>
      <c r="G222" s="9"/>
    </row>
    <row r="223" spans="1:16" ht="51" x14ac:dyDescent="0.2">
      <c r="A223" s="372" t="s">
        <v>167</v>
      </c>
      <c r="B223" s="373" t="s">
        <v>210</v>
      </c>
      <c r="C223" s="219" t="s">
        <v>176</v>
      </c>
      <c r="D223" s="232">
        <f>'Importance weights'!D22</f>
        <v>4</v>
      </c>
      <c r="E223" s="219" t="s">
        <v>222</v>
      </c>
      <c r="F223" s="221" t="s">
        <v>71</v>
      </c>
      <c r="G223" s="222" t="s">
        <v>24</v>
      </c>
      <c r="H223" s="221" t="s">
        <v>102</v>
      </c>
      <c r="I223" s="221"/>
      <c r="J223" s="221" t="s">
        <v>121</v>
      </c>
      <c r="K223" s="223" t="s">
        <v>66</v>
      </c>
      <c r="L223" s="223"/>
      <c r="M223" s="223" t="s">
        <v>49</v>
      </c>
      <c r="N223" s="223"/>
      <c r="O223" s="224"/>
      <c r="P223" s="221"/>
    </row>
    <row r="224" spans="1:16" ht="34" x14ac:dyDescent="0.2">
      <c r="A224" s="231"/>
      <c r="B224" s="374"/>
      <c r="C224" s="225"/>
      <c r="D224" s="233"/>
      <c r="E224" s="226"/>
      <c r="F224" s="221" t="s">
        <v>73</v>
      </c>
      <c r="G224" s="222" t="s">
        <v>22</v>
      </c>
      <c r="H224" s="221" t="s">
        <v>61</v>
      </c>
      <c r="I224" s="221"/>
      <c r="J224" s="221" t="s">
        <v>121</v>
      </c>
      <c r="K224" s="221" t="s">
        <v>74</v>
      </c>
      <c r="L224" s="221"/>
      <c r="M224" s="221" t="s">
        <v>49</v>
      </c>
      <c r="N224" s="221"/>
      <c r="O224" s="224"/>
      <c r="P224" s="221"/>
    </row>
    <row r="225" spans="1:16" ht="51" x14ac:dyDescent="0.2">
      <c r="A225" s="231"/>
      <c r="B225" s="374"/>
      <c r="C225" s="225"/>
      <c r="D225" s="233"/>
      <c r="E225" s="226"/>
      <c r="F225" s="227" t="s">
        <v>56</v>
      </c>
      <c r="G225" s="228" t="s">
        <v>22</v>
      </c>
      <c r="H225" s="229" t="s">
        <v>61</v>
      </c>
      <c r="I225" s="221" t="s">
        <v>84</v>
      </c>
      <c r="J225" s="221" t="s">
        <v>121</v>
      </c>
      <c r="K225" s="225" t="s">
        <v>52</v>
      </c>
      <c r="L225" s="227"/>
      <c r="M225" s="227" t="s">
        <v>49</v>
      </c>
      <c r="N225" s="227" t="s">
        <v>57</v>
      </c>
      <c r="O225" s="224"/>
      <c r="P225" s="221"/>
    </row>
    <row r="226" spans="1:16" ht="51" x14ac:dyDescent="0.2">
      <c r="A226" s="231"/>
      <c r="B226" s="374"/>
      <c r="C226" s="225"/>
      <c r="D226" s="233"/>
      <c r="E226" s="226"/>
      <c r="F226" s="221" t="s">
        <v>53</v>
      </c>
      <c r="G226" s="222" t="s">
        <v>20</v>
      </c>
      <c r="H226" s="230" t="s">
        <v>61</v>
      </c>
      <c r="I226" s="221" t="s">
        <v>84</v>
      </c>
      <c r="J226" s="221" t="s">
        <v>121</v>
      </c>
      <c r="K226" s="219" t="s">
        <v>52</v>
      </c>
      <c r="L226" s="221" t="s">
        <v>54</v>
      </c>
      <c r="M226" s="221"/>
      <c r="N226" s="221" t="s">
        <v>59</v>
      </c>
      <c r="O226" s="224"/>
      <c r="P226" s="221"/>
    </row>
    <row r="227" spans="1:16" ht="51" x14ac:dyDescent="0.2">
      <c r="A227" s="231"/>
      <c r="B227" s="374"/>
      <c r="C227" s="225"/>
      <c r="D227" s="233"/>
      <c r="E227" s="226"/>
      <c r="F227" s="221" t="s">
        <v>58</v>
      </c>
      <c r="G227" s="222" t="s">
        <v>20</v>
      </c>
      <c r="H227" s="230" t="s">
        <v>61</v>
      </c>
      <c r="I227" s="221" t="s">
        <v>84</v>
      </c>
      <c r="J227" s="221" t="s">
        <v>121</v>
      </c>
      <c r="K227" s="219" t="s">
        <v>52</v>
      </c>
      <c r="L227" s="221" t="s">
        <v>54</v>
      </c>
      <c r="M227" s="221"/>
      <c r="N227" s="221" t="s">
        <v>59</v>
      </c>
      <c r="O227" s="224"/>
      <c r="P227" s="221"/>
    </row>
    <row r="228" spans="1:16" ht="51" x14ac:dyDescent="0.2">
      <c r="A228" s="231"/>
      <c r="B228" s="374"/>
      <c r="C228" s="225"/>
      <c r="D228" s="233"/>
      <c r="E228" s="226"/>
      <c r="F228" s="221" t="s">
        <v>60</v>
      </c>
      <c r="G228" s="222" t="s">
        <v>20</v>
      </c>
      <c r="H228" s="230" t="s">
        <v>61</v>
      </c>
      <c r="I228" s="221" t="s">
        <v>84</v>
      </c>
      <c r="J228" s="221" t="s">
        <v>121</v>
      </c>
      <c r="K228" s="219" t="s">
        <v>52</v>
      </c>
      <c r="L228" s="221" t="s">
        <v>54</v>
      </c>
      <c r="M228" s="221"/>
      <c r="N228" s="221" t="s">
        <v>59</v>
      </c>
      <c r="O228" s="224"/>
      <c r="P228" s="221"/>
    </row>
    <row r="229" spans="1:16" ht="34" x14ac:dyDescent="0.2">
      <c r="A229" s="231"/>
      <c r="B229" s="374"/>
      <c r="C229" s="225"/>
      <c r="D229" s="233"/>
      <c r="E229" s="551" t="s">
        <v>235</v>
      </c>
      <c r="F229" s="221" t="s">
        <v>78</v>
      </c>
      <c r="G229" s="222" t="s">
        <v>24</v>
      </c>
      <c r="H229" s="221" t="s">
        <v>79</v>
      </c>
      <c r="I229" s="221"/>
      <c r="J229" s="221" t="s">
        <v>121</v>
      </c>
      <c r="K229" s="221"/>
      <c r="L229" s="221"/>
      <c r="M229" s="221" t="s">
        <v>49</v>
      </c>
      <c r="N229" s="221" t="s">
        <v>80</v>
      </c>
      <c r="O229" s="224"/>
      <c r="P229" s="221"/>
    </row>
    <row r="230" spans="1:16" ht="34" x14ac:dyDescent="0.2">
      <c r="A230" s="231"/>
      <c r="B230" s="374"/>
      <c r="C230" s="225"/>
      <c r="D230" s="233"/>
      <c r="E230" s="552"/>
      <c r="F230" s="221" t="s">
        <v>75</v>
      </c>
      <c r="G230" s="222" t="s">
        <v>22</v>
      </c>
      <c r="H230" s="221" t="s">
        <v>102</v>
      </c>
      <c r="I230" s="221"/>
      <c r="J230" s="221" t="s">
        <v>121</v>
      </c>
      <c r="K230" s="221" t="s">
        <v>47</v>
      </c>
      <c r="L230" s="221"/>
      <c r="M230" s="221"/>
      <c r="N230" s="221"/>
      <c r="O230" s="224"/>
      <c r="P230" s="221" t="s">
        <v>77</v>
      </c>
    </row>
    <row r="231" spans="1:16" ht="51" x14ac:dyDescent="0.2">
      <c r="A231" s="231"/>
      <c r="B231" s="374"/>
      <c r="C231" s="225"/>
      <c r="D231" s="233"/>
      <c r="E231" s="552"/>
      <c r="F231" s="221" t="s">
        <v>56</v>
      </c>
      <c r="G231" s="222" t="s">
        <v>22</v>
      </c>
      <c r="H231" s="221" t="s">
        <v>61</v>
      </c>
      <c r="I231" s="221" t="s">
        <v>84</v>
      </c>
      <c r="J231" s="221" t="s">
        <v>121</v>
      </c>
      <c r="K231" s="221" t="s">
        <v>52</v>
      </c>
      <c r="L231" s="221"/>
      <c r="M231" s="221" t="s">
        <v>49</v>
      </c>
      <c r="N231" s="221" t="s">
        <v>57</v>
      </c>
      <c r="O231" s="224"/>
      <c r="P231" s="221"/>
    </row>
    <row r="232" spans="1:16" ht="51" x14ac:dyDescent="0.2">
      <c r="A232" s="231"/>
      <c r="B232" s="374"/>
      <c r="C232" s="225"/>
      <c r="D232" s="233"/>
      <c r="E232" s="552"/>
      <c r="F232" s="221" t="s">
        <v>53</v>
      </c>
      <c r="G232" s="222" t="s">
        <v>20</v>
      </c>
      <c r="H232" s="221" t="s">
        <v>61</v>
      </c>
      <c r="I232" s="221" t="s">
        <v>84</v>
      </c>
      <c r="J232" s="221" t="s">
        <v>121</v>
      </c>
      <c r="K232" s="221" t="s">
        <v>52</v>
      </c>
      <c r="L232" s="221" t="s">
        <v>54</v>
      </c>
      <c r="M232" s="221"/>
      <c r="N232" s="221"/>
      <c r="O232" s="224"/>
      <c r="P232" s="221"/>
    </row>
    <row r="233" spans="1:16" ht="51" x14ac:dyDescent="0.2">
      <c r="A233" s="231"/>
      <c r="B233" s="374"/>
      <c r="C233" s="225"/>
      <c r="D233" s="233"/>
      <c r="E233" s="552"/>
      <c r="F233" s="221" t="s">
        <v>58</v>
      </c>
      <c r="G233" s="222" t="s">
        <v>20</v>
      </c>
      <c r="H233" s="221" t="s">
        <v>61</v>
      </c>
      <c r="I233" s="221" t="s">
        <v>84</v>
      </c>
      <c r="J233" s="221" t="s">
        <v>121</v>
      </c>
      <c r="K233" s="221" t="s">
        <v>52</v>
      </c>
      <c r="L233" s="221" t="s">
        <v>54</v>
      </c>
      <c r="M233" s="221"/>
      <c r="N233" s="221" t="s">
        <v>59</v>
      </c>
      <c r="O233" s="224"/>
      <c r="P233" s="221"/>
    </row>
    <row r="234" spans="1:16" ht="51" x14ac:dyDescent="0.2">
      <c r="A234" s="231"/>
      <c r="B234" s="375"/>
      <c r="C234" s="227"/>
      <c r="D234" s="234"/>
      <c r="E234" s="553"/>
      <c r="F234" s="221" t="s">
        <v>60</v>
      </c>
      <c r="G234" s="222" t="s">
        <v>20</v>
      </c>
      <c r="H234" s="221" t="s">
        <v>61</v>
      </c>
      <c r="I234" s="221" t="s">
        <v>84</v>
      </c>
      <c r="J234" s="221" t="s">
        <v>121</v>
      </c>
      <c r="K234" s="221" t="s">
        <v>52</v>
      </c>
      <c r="L234" s="221" t="s">
        <v>54</v>
      </c>
      <c r="M234" s="221"/>
      <c r="N234" s="221" t="s">
        <v>59</v>
      </c>
      <c r="O234" s="224"/>
      <c r="P234" s="221"/>
    </row>
    <row r="235" spans="1:16" x14ac:dyDescent="0.2">
      <c r="A235" s="231"/>
      <c r="B235" s="309"/>
      <c r="C235" s="231"/>
      <c r="D235" s="235"/>
      <c r="E235" s="236"/>
      <c r="F235" s="231"/>
      <c r="G235" s="237"/>
      <c r="H235" s="231"/>
      <c r="I235" s="231"/>
      <c r="J235" s="236"/>
      <c r="K235" s="236"/>
      <c r="L235" s="231"/>
      <c r="M235" s="236"/>
      <c r="N235" s="231"/>
      <c r="O235" s="238"/>
      <c r="P235" s="261"/>
    </row>
    <row r="236" spans="1:16" ht="34" x14ac:dyDescent="0.2">
      <c r="A236" s="231"/>
      <c r="B236" s="376" t="s">
        <v>211</v>
      </c>
      <c r="C236" s="219" t="s">
        <v>177</v>
      </c>
      <c r="D236" s="232">
        <f>'Importance weights'!D23</f>
        <v>4</v>
      </c>
      <c r="E236" s="219" t="s">
        <v>222</v>
      </c>
      <c r="F236" s="221" t="s">
        <v>71</v>
      </c>
      <c r="G236" s="222" t="s">
        <v>24</v>
      </c>
      <c r="H236" s="221" t="s">
        <v>72</v>
      </c>
      <c r="I236" s="221"/>
      <c r="J236" s="221" t="s">
        <v>121</v>
      </c>
      <c r="K236" s="223" t="s">
        <v>66</v>
      </c>
      <c r="L236" s="223"/>
      <c r="M236" s="223" t="s">
        <v>49</v>
      </c>
      <c r="N236" s="223"/>
      <c r="O236" s="224"/>
      <c r="P236" s="221"/>
    </row>
    <row r="237" spans="1:16" ht="34" x14ac:dyDescent="0.2">
      <c r="A237" s="231"/>
      <c r="B237" s="374"/>
      <c r="C237" s="225"/>
      <c r="D237" s="233"/>
      <c r="E237" s="226"/>
      <c r="F237" s="221" t="s">
        <v>73</v>
      </c>
      <c r="G237" s="222" t="s">
        <v>22</v>
      </c>
      <c r="H237" s="221" t="s">
        <v>61</v>
      </c>
      <c r="I237" s="221"/>
      <c r="J237" s="221" t="s">
        <v>121</v>
      </c>
      <c r="K237" s="221" t="s">
        <v>74</v>
      </c>
      <c r="L237" s="221"/>
      <c r="M237" s="221" t="s">
        <v>49</v>
      </c>
      <c r="N237" s="221"/>
      <c r="O237" s="224"/>
      <c r="P237" s="221"/>
    </row>
    <row r="238" spans="1:16" ht="51" x14ac:dyDescent="0.2">
      <c r="A238" s="231"/>
      <c r="B238" s="374"/>
      <c r="C238" s="225"/>
      <c r="D238" s="233"/>
      <c r="E238" s="226"/>
      <c r="F238" s="227" t="s">
        <v>56</v>
      </c>
      <c r="G238" s="228" t="s">
        <v>22</v>
      </c>
      <c r="H238" s="229" t="s">
        <v>61</v>
      </c>
      <c r="I238" s="219" t="s">
        <v>62</v>
      </c>
      <c r="J238" s="221" t="s">
        <v>121</v>
      </c>
      <c r="K238" s="225" t="s">
        <v>52</v>
      </c>
      <c r="L238" s="227"/>
      <c r="M238" s="227" t="s">
        <v>49</v>
      </c>
      <c r="N238" s="227" t="s">
        <v>57</v>
      </c>
      <c r="O238" s="224"/>
      <c r="P238" s="221"/>
    </row>
    <row r="239" spans="1:16" ht="51" x14ac:dyDescent="0.2">
      <c r="A239" s="231"/>
      <c r="B239" s="374"/>
      <c r="C239" s="225"/>
      <c r="D239" s="233"/>
      <c r="E239" s="226"/>
      <c r="F239" s="221" t="s">
        <v>53</v>
      </c>
      <c r="G239" s="222" t="s">
        <v>20</v>
      </c>
      <c r="H239" s="230" t="s">
        <v>61</v>
      </c>
      <c r="I239" s="219" t="s">
        <v>62</v>
      </c>
      <c r="J239" s="221" t="s">
        <v>121</v>
      </c>
      <c r="K239" s="219" t="s">
        <v>52</v>
      </c>
      <c r="L239" s="221" t="s">
        <v>54</v>
      </c>
      <c r="M239" s="221"/>
      <c r="N239" s="221" t="s">
        <v>59</v>
      </c>
      <c r="O239" s="224"/>
      <c r="P239" s="221"/>
    </row>
    <row r="240" spans="1:16" ht="51" x14ac:dyDescent="0.2">
      <c r="A240" s="231"/>
      <c r="B240" s="374"/>
      <c r="C240" s="225"/>
      <c r="D240" s="233"/>
      <c r="E240" s="226"/>
      <c r="F240" s="221" t="s">
        <v>58</v>
      </c>
      <c r="G240" s="222" t="s">
        <v>20</v>
      </c>
      <c r="H240" s="230" t="s">
        <v>61</v>
      </c>
      <c r="I240" s="219" t="s">
        <v>62</v>
      </c>
      <c r="J240" s="221" t="s">
        <v>121</v>
      </c>
      <c r="K240" s="219" t="s">
        <v>52</v>
      </c>
      <c r="L240" s="221" t="s">
        <v>54</v>
      </c>
      <c r="M240" s="221"/>
      <c r="N240" s="221" t="s">
        <v>59</v>
      </c>
      <c r="O240" s="224"/>
      <c r="P240" s="221"/>
    </row>
    <row r="241" spans="1:16" ht="51" x14ac:dyDescent="0.2">
      <c r="A241" s="231"/>
      <c r="B241" s="374"/>
      <c r="C241" s="225"/>
      <c r="D241" s="233"/>
      <c r="E241" s="226"/>
      <c r="F241" s="221" t="s">
        <v>60</v>
      </c>
      <c r="G241" s="222" t="s">
        <v>20</v>
      </c>
      <c r="H241" s="230" t="s">
        <v>61</v>
      </c>
      <c r="I241" s="219" t="s">
        <v>62</v>
      </c>
      <c r="J241" s="221" t="s">
        <v>121</v>
      </c>
      <c r="K241" s="219" t="s">
        <v>52</v>
      </c>
      <c r="L241" s="221" t="s">
        <v>54</v>
      </c>
      <c r="M241" s="221"/>
      <c r="N241" s="221" t="s">
        <v>59</v>
      </c>
      <c r="O241" s="224"/>
      <c r="P241" s="221"/>
    </row>
    <row r="242" spans="1:16" ht="34" x14ac:dyDescent="0.2">
      <c r="A242" s="231"/>
      <c r="B242" s="374"/>
      <c r="C242" s="225"/>
      <c r="D242" s="233"/>
      <c r="E242" s="551" t="s">
        <v>235</v>
      </c>
      <c r="F242" s="221" t="s">
        <v>78</v>
      </c>
      <c r="G242" s="222" t="s">
        <v>24</v>
      </c>
      <c r="H242" s="221" t="s">
        <v>79</v>
      </c>
      <c r="I242" s="221"/>
      <c r="J242" s="221" t="s">
        <v>121</v>
      </c>
      <c r="K242" s="221"/>
      <c r="L242" s="221"/>
      <c r="M242" s="221" t="s">
        <v>49</v>
      </c>
      <c r="N242" s="221" t="s">
        <v>80</v>
      </c>
      <c r="O242" s="224"/>
      <c r="P242" s="221"/>
    </row>
    <row r="243" spans="1:16" ht="34" x14ac:dyDescent="0.2">
      <c r="A243" s="231"/>
      <c r="B243" s="374"/>
      <c r="C243" s="225"/>
      <c r="D243" s="233"/>
      <c r="E243" s="552"/>
      <c r="F243" s="221" t="s">
        <v>75</v>
      </c>
      <c r="G243" s="222" t="s">
        <v>22</v>
      </c>
      <c r="H243" s="221" t="s">
        <v>102</v>
      </c>
      <c r="I243" s="221"/>
      <c r="J243" s="221" t="s">
        <v>121</v>
      </c>
      <c r="K243" s="221" t="s">
        <v>47</v>
      </c>
      <c r="L243" s="221"/>
      <c r="M243" s="221"/>
      <c r="N243" s="221"/>
      <c r="O243" s="224"/>
      <c r="P243" s="221" t="s">
        <v>77</v>
      </c>
    </row>
    <row r="244" spans="1:16" ht="51" x14ac:dyDescent="0.2">
      <c r="A244" s="231"/>
      <c r="B244" s="374"/>
      <c r="C244" s="225"/>
      <c r="D244" s="233"/>
      <c r="E244" s="552"/>
      <c r="F244" s="221" t="s">
        <v>56</v>
      </c>
      <c r="G244" s="222" t="s">
        <v>22</v>
      </c>
      <c r="H244" s="221" t="s">
        <v>61</v>
      </c>
      <c r="I244" s="219" t="s">
        <v>62</v>
      </c>
      <c r="J244" s="221" t="s">
        <v>121</v>
      </c>
      <c r="K244" s="221" t="s">
        <v>52</v>
      </c>
      <c r="L244" s="221"/>
      <c r="M244" s="221" t="s">
        <v>49</v>
      </c>
      <c r="N244" s="221" t="s">
        <v>57</v>
      </c>
      <c r="O244" s="224"/>
      <c r="P244" s="221"/>
    </row>
    <row r="245" spans="1:16" ht="51" x14ac:dyDescent="0.2">
      <c r="A245" s="231"/>
      <c r="B245" s="374"/>
      <c r="C245" s="225"/>
      <c r="D245" s="233"/>
      <c r="E245" s="552"/>
      <c r="F245" s="221" t="s">
        <v>53</v>
      </c>
      <c r="G245" s="222" t="s">
        <v>20</v>
      </c>
      <c r="H245" s="221" t="s">
        <v>61</v>
      </c>
      <c r="I245" s="219" t="s">
        <v>62</v>
      </c>
      <c r="J245" s="221" t="s">
        <v>121</v>
      </c>
      <c r="K245" s="221" t="s">
        <v>52</v>
      </c>
      <c r="L245" s="221" t="s">
        <v>54</v>
      </c>
      <c r="M245" s="221"/>
      <c r="N245" s="221"/>
      <c r="O245" s="224"/>
      <c r="P245" s="221"/>
    </row>
    <row r="246" spans="1:16" ht="51" x14ac:dyDescent="0.2">
      <c r="A246" s="231"/>
      <c r="B246" s="374"/>
      <c r="C246" s="225"/>
      <c r="D246" s="233"/>
      <c r="E246" s="552"/>
      <c r="F246" s="221" t="s">
        <v>58</v>
      </c>
      <c r="G246" s="222" t="s">
        <v>20</v>
      </c>
      <c r="H246" s="221" t="s">
        <v>61</v>
      </c>
      <c r="I246" s="219" t="s">
        <v>62</v>
      </c>
      <c r="J246" s="221" t="s">
        <v>121</v>
      </c>
      <c r="K246" s="221" t="s">
        <v>52</v>
      </c>
      <c r="L246" s="221" t="s">
        <v>54</v>
      </c>
      <c r="M246" s="221"/>
      <c r="N246" s="221" t="s">
        <v>59</v>
      </c>
      <c r="O246" s="224"/>
      <c r="P246" s="221"/>
    </row>
    <row r="247" spans="1:16" ht="51" x14ac:dyDescent="0.2">
      <c r="A247" s="231"/>
      <c r="B247" s="375"/>
      <c r="C247" s="227"/>
      <c r="D247" s="234"/>
      <c r="E247" s="553"/>
      <c r="F247" s="221" t="s">
        <v>60</v>
      </c>
      <c r="G247" s="222" t="s">
        <v>20</v>
      </c>
      <c r="H247" s="221" t="s">
        <v>61</v>
      </c>
      <c r="I247" s="221" t="s">
        <v>62</v>
      </c>
      <c r="J247" s="221" t="s">
        <v>121</v>
      </c>
      <c r="K247" s="221" t="s">
        <v>52</v>
      </c>
      <c r="L247" s="221" t="s">
        <v>54</v>
      </c>
      <c r="M247" s="221"/>
      <c r="N247" s="221" t="s">
        <v>59</v>
      </c>
      <c r="O247" s="224"/>
      <c r="P247" s="221"/>
    </row>
    <row r="248" spans="1:16" x14ac:dyDescent="0.2">
      <c r="A248" s="231"/>
      <c r="B248" s="309"/>
      <c r="C248" s="231"/>
      <c r="D248" s="235"/>
      <c r="E248" s="236"/>
      <c r="F248" s="231"/>
      <c r="G248" s="237"/>
      <c r="H248" s="231"/>
      <c r="I248" s="231"/>
      <c r="J248" s="236"/>
      <c r="K248" s="236"/>
      <c r="L248" s="231"/>
      <c r="M248" s="236"/>
      <c r="N248" s="231"/>
      <c r="O248" s="238"/>
      <c r="P248" s="261"/>
    </row>
    <row r="249" spans="1:16" ht="34" x14ac:dyDescent="0.2">
      <c r="A249" s="231"/>
      <c r="B249" s="376" t="s">
        <v>212</v>
      </c>
      <c r="C249" s="219" t="s">
        <v>123</v>
      </c>
      <c r="D249" s="232">
        <f>'Importance weights'!D24</f>
        <v>1</v>
      </c>
      <c r="E249" s="219" t="s">
        <v>222</v>
      </c>
      <c r="F249" s="221" t="s">
        <v>71</v>
      </c>
      <c r="G249" s="222" t="s">
        <v>24</v>
      </c>
      <c r="H249" s="221" t="s">
        <v>122</v>
      </c>
      <c r="I249" s="221"/>
      <c r="J249" s="221" t="s">
        <v>123</v>
      </c>
      <c r="K249" s="223" t="s">
        <v>66</v>
      </c>
      <c r="L249" s="223"/>
      <c r="M249" s="223" t="s">
        <v>49</v>
      </c>
      <c r="N249" s="223"/>
      <c r="O249" s="224"/>
      <c r="P249" s="221"/>
    </row>
    <row r="250" spans="1:16" ht="34" x14ac:dyDescent="0.2">
      <c r="A250" s="231"/>
      <c r="B250" s="374"/>
      <c r="C250" s="225"/>
      <c r="D250" s="233"/>
      <c r="E250" s="226"/>
      <c r="F250" s="221" t="s">
        <v>73</v>
      </c>
      <c r="G250" s="222" t="s">
        <v>22</v>
      </c>
      <c r="H250" s="221" t="s">
        <v>61</v>
      </c>
      <c r="I250" s="221"/>
      <c r="J250" s="221" t="s">
        <v>123</v>
      </c>
      <c r="K250" s="221" t="s">
        <v>74</v>
      </c>
      <c r="L250" s="221"/>
      <c r="M250" s="221" t="s">
        <v>49</v>
      </c>
      <c r="N250" s="221"/>
      <c r="O250" s="224"/>
      <c r="P250" s="221"/>
    </row>
    <row r="251" spans="1:16" ht="51" x14ac:dyDescent="0.2">
      <c r="A251" s="231"/>
      <c r="B251" s="374"/>
      <c r="C251" s="225"/>
      <c r="D251" s="233"/>
      <c r="E251" s="226"/>
      <c r="F251" s="227" t="s">
        <v>56</v>
      </c>
      <c r="G251" s="228" t="s">
        <v>22</v>
      </c>
      <c r="H251" s="229" t="s">
        <v>61</v>
      </c>
      <c r="I251" s="221"/>
      <c r="J251" s="221" t="s">
        <v>123</v>
      </c>
      <c r="K251" s="225" t="s">
        <v>52</v>
      </c>
      <c r="L251" s="227"/>
      <c r="M251" s="227" t="s">
        <v>49</v>
      </c>
      <c r="N251" s="227" t="s">
        <v>57</v>
      </c>
      <c r="O251" s="224"/>
      <c r="P251" s="221"/>
    </row>
    <row r="252" spans="1:16" ht="51" x14ac:dyDescent="0.2">
      <c r="A252" s="231"/>
      <c r="B252" s="374"/>
      <c r="C252" s="225"/>
      <c r="D252" s="233"/>
      <c r="E252" s="226"/>
      <c r="F252" s="221" t="s">
        <v>53</v>
      </c>
      <c r="G252" s="222" t="s">
        <v>20</v>
      </c>
      <c r="H252" s="230" t="s">
        <v>61</v>
      </c>
      <c r="I252" s="221"/>
      <c r="J252" s="221" t="s">
        <v>123</v>
      </c>
      <c r="K252" s="219" t="s">
        <v>52</v>
      </c>
      <c r="L252" s="221" t="s">
        <v>54</v>
      </c>
      <c r="M252" s="221"/>
      <c r="N252" s="221" t="s">
        <v>59</v>
      </c>
      <c r="O252" s="224"/>
      <c r="P252" s="221"/>
    </row>
    <row r="253" spans="1:16" ht="51" x14ac:dyDescent="0.2">
      <c r="A253" s="231"/>
      <c r="B253" s="374"/>
      <c r="C253" s="225"/>
      <c r="D253" s="233"/>
      <c r="E253" s="226"/>
      <c r="F253" s="221" t="s">
        <v>58</v>
      </c>
      <c r="G253" s="222" t="s">
        <v>20</v>
      </c>
      <c r="H253" s="230" t="s">
        <v>61</v>
      </c>
      <c r="I253" s="221"/>
      <c r="J253" s="221" t="s">
        <v>123</v>
      </c>
      <c r="K253" s="219" t="s">
        <v>52</v>
      </c>
      <c r="L253" s="221" t="s">
        <v>54</v>
      </c>
      <c r="M253" s="221"/>
      <c r="N253" s="221" t="s">
        <v>59</v>
      </c>
      <c r="O253" s="224"/>
      <c r="P253" s="221"/>
    </row>
    <row r="254" spans="1:16" ht="51" x14ac:dyDescent="0.2">
      <c r="A254" s="231"/>
      <c r="B254" s="374"/>
      <c r="C254" s="225"/>
      <c r="D254" s="233"/>
      <c r="E254" s="226"/>
      <c r="F254" s="221" t="s">
        <v>60</v>
      </c>
      <c r="G254" s="222" t="s">
        <v>20</v>
      </c>
      <c r="H254" s="230" t="s">
        <v>61</v>
      </c>
      <c r="I254" s="221"/>
      <c r="J254" s="221" t="s">
        <v>123</v>
      </c>
      <c r="K254" s="219" t="s">
        <v>52</v>
      </c>
      <c r="L254" s="221" t="s">
        <v>54</v>
      </c>
      <c r="M254" s="221"/>
      <c r="N254" s="221" t="s">
        <v>59</v>
      </c>
      <c r="O254" s="224"/>
      <c r="P254" s="221"/>
    </row>
    <row r="255" spans="1:16" ht="34" x14ac:dyDescent="0.2">
      <c r="A255" s="231"/>
      <c r="B255" s="374"/>
      <c r="C255" s="225"/>
      <c r="D255" s="233"/>
      <c r="E255" s="551" t="s">
        <v>235</v>
      </c>
      <c r="F255" s="221" t="s">
        <v>78</v>
      </c>
      <c r="G255" s="222" t="s">
        <v>24</v>
      </c>
      <c r="H255" s="221" t="s">
        <v>79</v>
      </c>
      <c r="I255" s="221"/>
      <c r="J255" s="221" t="s">
        <v>123</v>
      </c>
      <c r="K255" s="221"/>
      <c r="L255" s="221"/>
      <c r="M255" s="221" t="s">
        <v>49</v>
      </c>
      <c r="N255" s="221" t="s">
        <v>80</v>
      </c>
      <c r="O255" s="224"/>
      <c r="P255" s="221"/>
    </row>
    <row r="256" spans="1:16" ht="34" x14ac:dyDescent="0.2">
      <c r="A256" s="231"/>
      <c r="B256" s="374"/>
      <c r="C256" s="225"/>
      <c r="D256" s="233"/>
      <c r="E256" s="552"/>
      <c r="F256" s="221" t="s">
        <v>75</v>
      </c>
      <c r="G256" s="222" t="s">
        <v>22</v>
      </c>
      <c r="H256" s="221" t="s">
        <v>102</v>
      </c>
      <c r="I256" s="221"/>
      <c r="J256" s="221" t="s">
        <v>123</v>
      </c>
      <c r="K256" s="221" t="s">
        <v>47</v>
      </c>
      <c r="L256" s="221"/>
      <c r="M256" s="221"/>
      <c r="N256" s="221"/>
      <c r="O256" s="224"/>
      <c r="P256" s="221" t="s">
        <v>77</v>
      </c>
    </row>
    <row r="257" spans="1:16" ht="51" x14ac:dyDescent="0.2">
      <c r="A257" s="231"/>
      <c r="B257" s="374"/>
      <c r="C257" s="225"/>
      <c r="D257" s="233"/>
      <c r="E257" s="552"/>
      <c r="F257" s="221" t="s">
        <v>56</v>
      </c>
      <c r="G257" s="222" t="s">
        <v>22</v>
      </c>
      <c r="H257" s="221" t="s">
        <v>61</v>
      </c>
      <c r="I257" s="221"/>
      <c r="J257" s="221" t="s">
        <v>123</v>
      </c>
      <c r="K257" s="221" t="s">
        <v>52</v>
      </c>
      <c r="L257" s="221"/>
      <c r="M257" s="221" t="s">
        <v>49</v>
      </c>
      <c r="N257" s="221" t="s">
        <v>57</v>
      </c>
      <c r="O257" s="224"/>
      <c r="P257" s="221"/>
    </row>
    <row r="258" spans="1:16" ht="51" x14ac:dyDescent="0.2">
      <c r="A258" s="231"/>
      <c r="B258" s="374"/>
      <c r="C258" s="225"/>
      <c r="D258" s="233"/>
      <c r="E258" s="552"/>
      <c r="F258" s="221" t="s">
        <v>53</v>
      </c>
      <c r="G258" s="222" t="s">
        <v>20</v>
      </c>
      <c r="H258" s="221" t="s">
        <v>61</v>
      </c>
      <c r="I258" s="221"/>
      <c r="J258" s="221" t="s">
        <v>123</v>
      </c>
      <c r="K258" s="221" t="s">
        <v>52</v>
      </c>
      <c r="L258" s="221" t="s">
        <v>54</v>
      </c>
      <c r="M258" s="221"/>
      <c r="N258" s="221"/>
      <c r="O258" s="224"/>
      <c r="P258" s="221"/>
    </row>
    <row r="259" spans="1:16" ht="51" x14ac:dyDescent="0.2">
      <c r="A259" s="231"/>
      <c r="B259" s="374"/>
      <c r="C259" s="225"/>
      <c r="D259" s="233"/>
      <c r="E259" s="552"/>
      <c r="F259" s="221" t="s">
        <v>58</v>
      </c>
      <c r="G259" s="222" t="s">
        <v>20</v>
      </c>
      <c r="H259" s="221" t="s">
        <v>61</v>
      </c>
      <c r="I259" s="221"/>
      <c r="J259" s="221" t="s">
        <v>123</v>
      </c>
      <c r="K259" s="221" t="s">
        <v>52</v>
      </c>
      <c r="L259" s="221" t="s">
        <v>54</v>
      </c>
      <c r="M259" s="221"/>
      <c r="N259" s="221" t="s">
        <v>59</v>
      </c>
      <c r="O259" s="224"/>
      <c r="P259" s="221"/>
    </row>
    <row r="260" spans="1:16" ht="51" x14ac:dyDescent="0.2">
      <c r="A260" s="231"/>
      <c r="B260" s="375"/>
      <c r="C260" s="227"/>
      <c r="D260" s="234"/>
      <c r="E260" s="553"/>
      <c r="F260" s="221" t="s">
        <v>60</v>
      </c>
      <c r="G260" s="222" t="s">
        <v>20</v>
      </c>
      <c r="H260" s="221" t="s">
        <v>61</v>
      </c>
      <c r="I260" s="221"/>
      <c r="J260" s="221" t="s">
        <v>123</v>
      </c>
      <c r="K260" s="221" t="s">
        <v>52</v>
      </c>
      <c r="L260" s="221" t="s">
        <v>54</v>
      </c>
      <c r="M260" s="221"/>
      <c r="N260" s="221" t="s">
        <v>59</v>
      </c>
      <c r="O260" s="224"/>
      <c r="P260" s="221"/>
    </row>
    <row r="261" spans="1:16" x14ac:dyDescent="0.2">
      <c r="A261" s="231"/>
      <c r="B261" s="309"/>
      <c r="C261" s="231"/>
      <c r="D261" s="235"/>
      <c r="E261" s="236"/>
      <c r="F261" s="231"/>
      <c r="G261" s="237"/>
      <c r="H261" s="231"/>
      <c r="I261" s="231"/>
      <c r="J261" s="236"/>
      <c r="K261" s="236"/>
      <c r="L261" s="231"/>
      <c r="M261" s="236"/>
      <c r="N261" s="231"/>
      <c r="O261" s="238"/>
      <c r="P261" s="261"/>
    </row>
    <row r="262" spans="1:16" ht="34" x14ac:dyDescent="0.2">
      <c r="A262" s="231"/>
      <c r="B262" s="376" t="s">
        <v>213</v>
      </c>
      <c r="C262" s="219" t="s">
        <v>178</v>
      </c>
      <c r="D262" s="232">
        <f>'Importance weights'!D25</f>
        <v>2</v>
      </c>
      <c r="E262" s="219" t="s">
        <v>222</v>
      </c>
      <c r="F262" s="221" t="s">
        <v>73</v>
      </c>
      <c r="G262" s="222" t="s">
        <v>22</v>
      </c>
      <c r="H262" s="221" t="s">
        <v>124</v>
      </c>
      <c r="I262" s="221"/>
      <c r="J262" s="221" t="s">
        <v>63</v>
      </c>
      <c r="K262" s="221" t="s">
        <v>125</v>
      </c>
      <c r="L262" s="221"/>
      <c r="M262" s="221" t="s">
        <v>49</v>
      </c>
      <c r="N262" s="221"/>
      <c r="O262" s="224"/>
      <c r="P262" s="221"/>
    </row>
    <row r="263" spans="1:16" ht="34" x14ac:dyDescent="0.2">
      <c r="A263" s="231"/>
      <c r="B263" s="374"/>
      <c r="C263" s="225"/>
      <c r="D263" s="233"/>
      <c r="E263" s="226"/>
      <c r="F263" s="227" t="s">
        <v>56</v>
      </c>
      <c r="G263" s="228" t="s">
        <v>22</v>
      </c>
      <c r="H263" s="221" t="s">
        <v>124</v>
      </c>
      <c r="I263" s="221"/>
      <c r="J263" s="221" t="s">
        <v>63</v>
      </c>
      <c r="K263" s="221" t="s">
        <v>125</v>
      </c>
      <c r="L263" s="227"/>
      <c r="M263" s="227" t="s">
        <v>49</v>
      </c>
      <c r="N263" s="227" t="s">
        <v>57</v>
      </c>
      <c r="O263" s="224"/>
      <c r="P263" s="221"/>
    </row>
    <row r="264" spans="1:16" ht="34" x14ac:dyDescent="0.2">
      <c r="A264" s="231"/>
      <c r="B264" s="374"/>
      <c r="C264" s="225"/>
      <c r="D264" s="233"/>
      <c r="E264" s="226"/>
      <c r="F264" s="221" t="s">
        <v>53</v>
      </c>
      <c r="G264" s="222" t="s">
        <v>20</v>
      </c>
      <c r="H264" s="221" t="s">
        <v>124</v>
      </c>
      <c r="I264" s="221"/>
      <c r="J264" s="221" t="s">
        <v>63</v>
      </c>
      <c r="K264" s="221" t="s">
        <v>125</v>
      </c>
      <c r="L264" s="221"/>
      <c r="M264" s="221"/>
      <c r="N264" s="221" t="s">
        <v>59</v>
      </c>
      <c r="O264" s="224"/>
      <c r="P264" s="221"/>
    </row>
    <row r="265" spans="1:16" ht="34" x14ac:dyDescent="0.2">
      <c r="A265" s="231"/>
      <c r="B265" s="374"/>
      <c r="C265" s="225"/>
      <c r="D265" s="233"/>
      <c r="E265" s="226"/>
      <c r="F265" s="221" t="s">
        <v>58</v>
      </c>
      <c r="G265" s="222" t="s">
        <v>20</v>
      </c>
      <c r="H265" s="221" t="s">
        <v>124</v>
      </c>
      <c r="I265" s="221"/>
      <c r="J265" s="221" t="s">
        <v>63</v>
      </c>
      <c r="K265" s="221" t="s">
        <v>125</v>
      </c>
      <c r="L265" s="221"/>
      <c r="M265" s="221"/>
      <c r="N265" s="221" t="s">
        <v>59</v>
      </c>
      <c r="O265" s="224"/>
      <c r="P265" s="221"/>
    </row>
    <row r="266" spans="1:16" ht="34" x14ac:dyDescent="0.2">
      <c r="A266" s="231"/>
      <c r="B266" s="374"/>
      <c r="C266" s="225"/>
      <c r="D266" s="233"/>
      <c r="E266" s="226"/>
      <c r="F266" s="221" t="s">
        <v>60</v>
      </c>
      <c r="G266" s="222" t="s">
        <v>20</v>
      </c>
      <c r="H266" s="221" t="s">
        <v>124</v>
      </c>
      <c r="I266" s="221"/>
      <c r="J266" s="221" t="s">
        <v>63</v>
      </c>
      <c r="K266" s="221" t="s">
        <v>125</v>
      </c>
      <c r="L266" s="221"/>
      <c r="M266" s="221"/>
      <c r="N266" s="221" t="s">
        <v>59</v>
      </c>
      <c r="O266" s="224"/>
      <c r="P266" s="221"/>
    </row>
    <row r="267" spans="1:16" ht="73" customHeight="1" x14ac:dyDescent="0.2">
      <c r="A267" s="231"/>
      <c r="B267" s="374"/>
      <c r="C267" s="225"/>
      <c r="D267" s="233"/>
      <c r="E267" s="585" t="s">
        <v>235</v>
      </c>
      <c r="F267" s="221" t="s">
        <v>78</v>
      </c>
      <c r="G267" s="222" t="s">
        <v>24</v>
      </c>
      <c r="H267" s="221" t="s">
        <v>124</v>
      </c>
      <c r="I267" s="221"/>
      <c r="J267" s="221" t="s">
        <v>63</v>
      </c>
      <c r="K267" s="221"/>
      <c r="L267" s="221"/>
      <c r="M267" s="221" t="s">
        <v>49</v>
      </c>
      <c r="N267" s="221" t="s">
        <v>80</v>
      </c>
      <c r="O267" s="224"/>
      <c r="P267" s="221"/>
    </row>
    <row r="268" spans="1:16" ht="34" x14ac:dyDescent="0.2">
      <c r="A268" s="231"/>
      <c r="B268" s="374"/>
      <c r="C268" s="225"/>
      <c r="D268" s="233"/>
      <c r="E268" s="586"/>
      <c r="F268" s="221" t="s">
        <v>56</v>
      </c>
      <c r="G268" s="222" t="s">
        <v>22</v>
      </c>
      <c r="H268" s="221" t="s">
        <v>124</v>
      </c>
      <c r="I268" s="221"/>
      <c r="J268" s="221" t="s">
        <v>63</v>
      </c>
      <c r="K268" s="221" t="s">
        <v>125</v>
      </c>
      <c r="L268" s="221"/>
      <c r="M268" s="221" t="s">
        <v>49</v>
      </c>
      <c r="N268" s="221" t="s">
        <v>57</v>
      </c>
      <c r="O268" s="224"/>
      <c r="P268" s="221"/>
    </row>
    <row r="269" spans="1:16" ht="34" x14ac:dyDescent="0.2">
      <c r="A269" s="231"/>
      <c r="B269" s="374"/>
      <c r="C269" s="225"/>
      <c r="D269" s="233"/>
      <c r="E269" s="586"/>
      <c r="F269" s="221" t="s">
        <v>53</v>
      </c>
      <c r="G269" s="222" t="s">
        <v>20</v>
      </c>
      <c r="H269" s="221" t="s">
        <v>124</v>
      </c>
      <c r="I269" s="221"/>
      <c r="J269" s="221" t="s">
        <v>63</v>
      </c>
      <c r="K269" s="221" t="s">
        <v>125</v>
      </c>
      <c r="L269" s="221"/>
      <c r="M269" s="221"/>
      <c r="N269" s="221"/>
      <c r="O269" s="224"/>
      <c r="P269" s="221"/>
    </row>
    <row r="270" spans="1:16" ht="34" x14ac:dyDescent="0.2">
      <c r="A270" s="231"/>
      <c r="B270" s="374"/>
      <c r="C270" s="225"/>
      <c r="D270" s="233"/>
      <c r="E270" s="586"/>
      <c r="F270" s="221" t="s">
        <v>58</v>
      </c>
      <c r="G270" s="222" t="s">
        <v>20</v>
      </c>
      <c r="H270" s="221" t="s">
        <v>124</v>
      </c>
      <c r="I270" s="221"/>
      <c r="J270" s="221" t="s">
        <v>63</v>
      </c>
      <c r="K270" s="221" t="s">
        <v>125</v>
      </c>
      <c r="L270" s="221"/>
      <c r="M270" s="221"/>
      <c r="N270" s="221" t="s">
        <v>59</v>
      </c>
      <c r="O270" s="224"/>
      <c r="P270" s="221"/>
    </row>
    <row r="271" spans="1:16" ht="34" x14ac:dyDescent="0.2">
      <c r="A271" s="231"/>
      <c r="B271" s="375"/>
      <c r="C271" s="227"/>
      <c r="D271" s="234"/>
      <c r="E271" s="241"/>
      <c r="F271" s="221" t="s">
        <v>60</v>
      </c>
      <c r="G271" s="222" t="s">
        <v>20</v>
      </c>
      <c r="H271" s="221" t="s">
        <v>124</v>
      </c>
      <c r="I271" s="221"/>
      <c r="J271" s="221" t="s">
        <v>63</v>
      </c>
      <c r="K271" s="221" t="s">
        <v>125</v>
      </c>
      <c r="L271" s="221"/>
      <c r="M271" s="221"/>
      <c r="N271" s="221" t="s">
        <v>59</v>
      </c>
      <c r="O271" s="224"/>
      <c r="P271" s="221"/>
    </row>
    <row r="272" spans="1:16" x14ac:dyDescent="0.2">
      <c r="A272" s="231"/>
      <c r="B272" s="309"/>
      <c r="C272" s="231"/>
      <c r="D272" s="235"/>
      <c r="E272" s="236"/>
      <c r="F272" s="231"/>
      <c r="G272" s="237"/>
      <c r="H272" s="231"/>
      <c r="I272" s="231"/>
      <c r="J272" s="236"/>
      <c r="K272" s="236"/>
      <c r="L272" s="231"/>
      <c r="M272" s="236"/>
      <c r="N272" s="231"/>
      <c r="O272" s="238"/>
      <c r="P272" s="261"/>
    </row>
    <row r="273" spans="1:16" ht="51" x14ac:dyDescent="0.2">
      <c r="A273" s="231"/>
      <c r="B273" s="376" t="s">
        <v>214</v>
      </c>
      <c r="C273" s="219" t="s">
        <v>179</v>
      </c>
      <c r="D273" s="232">
        <f>'Importance weights'!D26</f>
        <v>4</v>
      </c>
      <c r="E273" s="219" t="s">
        <v>222</v>
      </c>
      <c r="F273" s="221" t="s">
        <v>73</v>
      </c>
      <c r="G273" s="222" t="s">
        <v>22</v>
      </c>
      <c r="H273" s="221" t="s">
        <v>124</v>
      </c>
      <c r="I273" s="221"/>
      <c r="J273" s="221" t="s">
        <v>126</v>
      </c>
      <c r="K273" s="221" t="s">
        <v>127</v>
      </c>
      <c r="L273" s="221"/>
      <c r="M273" s="221" t="s">
        <v>49</v>
      </c>
      <c r="N273" s="221"/>
      <c r="O273" s="224"/>
      <c r="P273" s="221"/>
    </row>
    <row r="274" spans="1:16" ht="51" x14ac:dyDescent="0.2">
      <c r="A274" s="231"/>
      <c r="B274" s="374"/>
      <c r="C274" s="225"/>
      <c r="D274" s="233"/>
      <c r="E274" s="226"/>
      <c r="F274" s="227" t="s">
        <v>56</v>
      </c>
      <c r="G274" s="228" t="s">
        <v>22</v>
      </c>
      <c r="H274" s="221" t="s">
        <v>124</v>
      </c>
      <c r="I274" s="221"/>
      <c r="J274" s="221" t="s">
        <v>126</v>
      </c>
      <c r="K274" s="221" t="s">
        <v>127</v>
      </c>
      <c r="L274" s="227"/>
      <c r="M274" s="227" t="s">
        <v>49</v>
      </c>
      <c r="N274" s="227" t="s">
        <v>57</v>
      </c>
      <c r="O274" s="224"/>
      <c r="P274" s="221"/>
    </row>
    <row r="275" spans="1:16" ht="51" x14ac:dyDescent="0.2">
      <c r="A275" s="231"/>
      <c r="B275" s="374"/>
      <c r="C275" s="225"/>
      <c r="D275" s="233"/>
      <c r="E275" s="226"/>
      <c r="F275" s="221" t="s">
        <v>53</v>
      </c>
      <c r="G275" s="222" t="s">
        <v>20</v>
      </c>
      <c r="H275" s="221" t="s">
        <v>124</v>
      </c>
      <c r="I275" s="221"/>
      <c r="J275" s="221" t="s">
        <v>126</v>
      </c>
      <c r="K275" s="221" t="s">
        <v>127</v>
      </c>
      <c r="L275" s="221"/>
      <c r="M275" s="221"/>
      <c r="N275" s="221" t="s">
        <v>59</v>
      </c>
      <c r="O275" s="224"/>
      <c r="P275" s="221"/>
    </row>
    <row r="276" spans="1:16" ht="51" x14ac:dyDescent="0.2">
      <c r="A276" s="231"/>
      <c r="B276" s="374"/>
      <c r="C276" s="225"/>
      <c r="D276" s="233"/>
      <c r="E276" s="226"/>
      <c r="F276" s="221" t="s">
        <v>58</v>
      </c>
      <c r="G276" s="222" t="s">
        <v>20</v>
      </c>
      <c r="H276" s="221" t="s">
        <v>124</v>
      </c>
      <c r="I276" s="221"/>
      <c r="J276" s="221" t="s">
        <v>126</v>
      </c>
      <c r="K276" s="221" t="s">
        <v>127</v>
      </c>
      <c r="L276" s="221"/>
      <c r="M276" s="221"/>
      <c r="N276" s="221" t="s">
        <v>59</v>
      </c>
      <c r="O276" s="224"/>
      <c r="P276" s="221"/>
    </row>
    <row r="277" spans="1:16" ht="51" x14ac:dyDescent="0.2">
      <c r="A277" s="231"/>
      <c r="B277" s="374"/>
      <c r="C277" s="225"/>
      <c r="D277" s="233"/>
      <c r="E277" s="226"/>
      <c r="F277" s="221" t="s">
        <v>60</v>
      </c>
      <c r="G277" s="222" t="s">
        <v>20</v>
      </c>
      <c r="H277" s="221" t="s">
        <v>124</v>
      </c>
      <c r="I277" s="221"/>
      <c r="J277" s="221" t="s">
        <v>126</v>
      </c>
      <c r="K277" s="221" t="s">
        <v>127</v>
      </c>
      <c r="L277" s="221"/>
      <c r="M277" s="221"/>
      <c r="N277" s="221" t="s">
        <v>59</v>
      </c>
      <c r="O277" s="224"/>
      <c r="P277" s="221"/>
    </row>
    <row r="278" spans="1:16" ht="85" x14ac:dyDescent="0.2">
      <c r="A278" s="231"/>
      <c r="B278" s="374"/>
      <c r="C278" s="225"/>
      <c r="D278" s="233"/>
      <c r="E278" s="239" t="s">
        <v>235</v>
      </c>
      <c r="F278" s="221" t="s">
        <v>78</v>
      </c>
      <c r="G278" s="222" t="s">
        <v>24</v>
      </c>
      <c r="H278" s="221" t="s">
        <v>79</v>
      </c>
      <c r="I278" s="221"/>
      <c r="J278" s="221" t="s">
        <v>126</v>
      </c>
      <c r="K278" s="221"/>
      <c r="L278" s="221"/>
      <c r="M278" s="221" t="s">
        <v>49</v>
      </c>
      <c r="N278" s="221" t="s">
        <v>80</v>
      </c>
      <c r="O278" s="224"/>
      <c r="P278" s="221"/>
    </row>
    <row r="279" spans="1:16" ht="51" x14ac:dyDescent="0.2">
      <c r="A279" s="231"/>
      <c r="B279" s="374"/>
      <c r="C279" s="225"/>
      <c r="D279" s="233"/>
      <c r="E279" s="240"/>
      <c r="F279" s="221" t="s">
        <v>56</v>
      </c>
      <c r="G279" s="222" t="s">
        <v>22</v>
      </c>
      <c r="H279" s="221" t="s">
        <v>124</v>
      </c>
      <c r="I279" s="221"/>
      <c r="J279" s="221" t="s">
        <v>126</v>
      </c>
      <c r="K279" s="221" t="s">
        <v>127</v>
      </c>
      <c r="L279" s="221"/>
      <c r="M279" s="221" t="s">
        <v>49</v>
      </c>
      <c r="N279" s="221" t="s">
        <v>57</v>
      </c>
      <c r="O279" s="224"/>
      <c r="P279" s="221"/>
    </row>
    <row r="280" spans="1:16" ht="51" x14ac:dyDescent="0.2">
      <c r="A280" s="231"/>
      <c r="B280" s="374"/>
      <c r="C280" s="225"/>
      <c r="D280" s="233"/>
      <c r="E280" s="240"/>
      <c r="F280" s="221" t="s">
        <v>53</v>
      </c>
      <c r="G280" s="222" t="s">
        <v>20</v>
      </c>
      <c r="H280" s="221" t="s">
        <v>124</v>
      </c>
      <c r="I280" s="221"/>
      <c r="J280" s="221" t="s">
        <v>126</v>
      </c>
      <c r="K280" s="221" t="s">
        <v>127</v>
      </c>
      <c r="L280" s="221"/>
      <c r="M280" s="221"/>
      <c r="N280" s="221"/>
      <c r="O280" s="224"/>
      <c r="P280" s="221"/>
    </row>
    <row r="281" spans="1:16" ht="51" x14ac:dyDescent="0.2">
      <c r="A281" s="231"/>
      <c r="B281" s="374"/>
      <c r="C281" s="225"/>
      <c r="D281" s="233"/>
      <c r="E281" s="240"/>
      <c r="F281" s="221" t="s">
        <v>58</v>
      </c>
      <c r="G281" s="222" t="s">
        <v>20</v>
      </c>
      <c r="H281" s="221" t="s">
        <v>124</v>
      </c>
      <c r="I281" s="221"/>
      <c r="J281" s="221" t="s">
        <v>126</v>
      </c>
      <c r="K281" s="221" t="s">
        <v>127</v>
      </c>
      <c r="L281" s="221"/>
      <c r="M281" s="221"/>
      <c r="N281" s="221" t="s">
        <v>59</v>
      </c>
      <c r="O281" s="224"/>
      <c r="P281" s="221"/>
    </row>
    <row r="282" spans="1:16" ht="51" x14ac:dyDescent="0.2">
      <c r="A282" s="231"/>
      <c r="B282" s="374"/>
      <c r="C282" s="225"/>
      <c r="D282" s="220"/>
      <c r="E282" s="241"/>
      <c r="F282" s="221" t="s">
        <v>60</v>
      </c>
      <c r="G282" s="222" t="s">
        <v>20</v>
      </c>
      <c r="H282" s="221" t="s">
        <v>124</v>
      </c>
      <c r="I282" s="221"/>
      <c r="J282" s="221" t="s">
        <v>126</v>
      </c>
      <c r="K282" s="221" t="s">
        <v>127</v>
      </c>
      <c r="L282" s="221"/>
      <c r="M282" s="221"/>
      <c r="N282" s="221" t="s">
        <v>59</v>
      </c>
      <c r="O282" s="224"/>
      <c r="P282" s="221"/>
    </row>
    <row r="283" spans="1:16" ht="34" x14ac:dyDescent="0.2">
      <c r="A283" s="231"/>
      <c r="B283" s="374"/>
      <c r="C283" s="247"/>
      <c r="D283" s="243"/>
      <c r="E283" s="219" t="s">
        <v>94</v>
      </c>
      <c r="F283" s="242" t="s">
        <v>56</v>
      </c>
      <c r="G283" s="222" t="s">
        <v>22</v>
      </c>
      <c r="H283" s="221" t="s">
        <v>124</v>
      </c>
      <c r="I283" s="221" t="s">
        <v>48</v>
      </c>
      <c r="J283" s="219" t="s">
        <v>87</v>
      </c>
      <c r="K283" s="221" t="s">
        <v>93</v>
      </c>
      <c r="L283" s="221" t="s">
        <v>48</v>
      </c>
      <c r="M283" s="221" t="s">
        <v>49</v>
      </c>
      <c r="N283" s="221" t="s">
        <v>57</v>
      </c>
      <c r="O283" s="246"/>
      <c r="P283" s="258"/>
    </row>
    <row r="284" spans="1:16" ht="51" x14ac:dyDescent="0.2">
      <c r="A284" s="231"/>
      <c r="B284" s="374"/>
      <c r="C284" s="247"/>
      <c r="D284" s="243"/>
      <c r="E284" s="225"/>
      <c r="F284" s="221" t="s">
        <v>53</v>
      </c>
      <c r="G284" s="222" t="s">
        <v>20</v>
      </c>
      <c r="H284" s="221" t="s">
        <v>124</v>
      </c>
      <c r="I284" s="221"/>
      <c r="J284" s="221" t="s">
        <v>126</v>
      </c>
      <c r="K284" s="221" t="s">
        <v>127</v>
      </c>
      <c r="L284" s="221"/>
      <c r="M284" s="221"/>
      <c r="N284" s="221"/>
      <c r="O284" s="246"/>
      <c r="P284" s="258"/>
    </row>
    <row r="285" spans="1:16" ht="34" x14ac:dyDescent="0.2">
      <c r="A285" s="231"/>
      <c r="B285" s="374"/>
      <c r="C285" s="247"/>
      <c r="D285" s="243"/>
      <c r="E285" s="225"/>
      <c r="F285" s="221" t="s">
        <v>58</v>
      </c>
      <c r="G285" s="222" t="s">
        <v>20</v>
      </c>
      <c r="H285" s="221" t="s">
        <v>124</v>
      </c>
      <c r="I285" s="221" t="s">
        <v>48</v>
      </c>
      <c r="J285" s="219" t="s">
        <v>87</v>
      </c>
      <c r="K285" s="221" t="s">
        <v>93</v>
      </c>
      <c r="L285" s="221"/>
      <c r="M285" s="221"/>
      <c r="N285" s="221" t="s">
        <v>59</v>
      </c>
      <c r="O285" s="246"/>
      <c r="P285" s="258"/>
    </row>
    <row r="286" spans="1:16" ht="51" x14ac:dyDescent="0.2">
      <c r="A286" s="231"/>
      <c r="B286" s="374"/>
      <c r="C286" s="247"/>
      <c r="D286" s="243"/>
      <c r="E286" s="225"/>
      <c r="F286" s="221" t="s">
        <v>60</v>
      </c>
      <c r="G286" s="222" t="s">
        <v>20</v>
      </c>
      <c r="H286" s="221" t="s">
        <v>124</v>
      </c>
      <c r="I286" s="221"/>
      <c r="J286" s="221" t="s">
        <v>126</v>
      </c>
      <c r="K286" s="221" t="s">
        <v>127</v>
      </c>
      <c r="L286" s="221"/>
      <c r="M286" s="221"/>
      <c r="N286" s="221" t="s">
        <v>59</v>
      </c>
      <c r="O286" s="246"/>
      <c r="P286" s="258"/>
    </row>
    <row r="287" spans="1:16" ht="17" x14ac:dyDescent="0.2">
      <c r="A287" s="231"/>
      <c r="B287" s="374"/>
      <c r="C287" s="247"/>
      <c r="D287" s="243"/>
      <c r="E287" s="588" t="s">
        <v>95</v>
      </c>
      <c r="F287" s="221" t="s">
        <v>96</v>
      </c>
      <c r="G287" s="222" t="s">
        <v>24</v>
      </c>
      <c r="H287" s="221" t="s">
        <v>79</v>
      </c>
      <c r="I287" s="221" t="s">
        <v>48</v>
      </c>
      <c r="J287" s="219" t="s">
        <v>48</v>
      </c>
      <c r="K287" s="221" t="s">
        <v>63</v>
      </c>
      <c r="L287" s="221" t="s">
        <v>48</v>
      </c>
      <c r="M287" s="221" t="s">
        <v>49</v>
      </c>
      <c r="N287" s="221"/>
      <c r="O287" s="246"/>
      <c r="P287" s="258"/>
    </row>
    <row r="288" spans="1:16" ht="34" x14ac:dyDescent="0.2">
      <c r="A288" s="231"/>
      <c r="B288" s="374"/>
      <c r="C288" s="247"/>
      <c r="D288" s="243"/>
      <c r="E288" s="589"/>
      <c r="F288" s="221" t="s">
        <v>56</v>
      </c>
      <c r="G288" s="222" t="s">
        <v>22</v>
      </c>
      <c r="H288" s="221" t="s">
        <v>124</v>
      </c>
      <c r="I288" s="221" t="s">
        <v>48</v>
      </c>
      <c r="J288" s="219" t="s">
        <v>87</v>
      </c>
      <c r="K288" s="221" t="s">
        <v>93</v>
      </c>
      <c r="L288" s="221" t="s">
        <v>48</v>
      </c>
      <c r="M288" s="221" t="s">
        <v>49</v>
      </c>
      <c r="N288" s="221" t="s">
        <v>57</v>
      </c>
      <c r="O288" s="246"/>
      <c r="P288" s="258"/>
    </row>
    <row r="289" spans="1:16" ht="51" x14ac:dyDescent="0.2">
      <c r="A289" s="231"/>
      <c r="B289" s="374"/>
      <c r="C289" s="247"/>
      <c r="D289" s="243"/>
      <c r="E289" s="589"/>
      <c r="F289" s="221" t="s">
        <v>53</v>
      </c>
      <c r="G289" s="222" t="s">
        <v>20</v>
      </c>
      <c r="H289" s="221" t="s">
        <v>124</v>
      </c>
      <c r="I289" s="221"/>
      <c r="J289" s="221" t="s">
        <v>126</v>
      </c>
      <c r="K289" s="221" t="s">
        <v>127</v>
      </c>
      <c r="L289" s="221"/>
      <c r="M289" s="221"/>
      <c r="N289" s="221" t="s">
        <v>59</v>
      </c>
      <c r="O289" s="246"/>
      <c r="P289" s="258"/>
    </row>
    <row r="290" spans="1:16" ht="34" x14ac:dyDescent="0.2">
      <c r="A290" s="231"/>
      <c r="B290" s="374"/>
      <c r="C290" s="247"/>
      <c r="D290" s="243"/>
      <c r="E290" s="589"/>
      <c r="F290" s="221" t="s">
        <v>58</v>
      </c>
      <c r="G290" s="222" t="s">
        <v>20</v>
      </c>
      <c r="H290" s="221" t="s">
        <v>124</v>
      </c>
      <c r="I290" s="221" t="s">
        <v>48</v>
      </c>
      <c r="J290" s="219" t="s">
        <v>87</v>
      </c>
      <c r="K290" s="221" t="s">
        <v>88</v>
      </c>
      <c r="L290" s="221" t="s">
        <v>98</v>
      </c>
      <c r="M290" s="221"/>
      <c r="N290" s="221" t="s">
        <v>59</v>
      </c>
      <c r="O290" s="246"/>
      <c r="P290" s="258"/>
    </row>
    <row r="291" spans="1:16" ht="51" x14ac:dyDescent="0.2">
      <c r="A291" s="231"/>
      <c r="B291" s="375"/>
      <c r="C291" s="248"/>
      <c r="D291" s="244"/>
      <c r="E291" s="245"/>
      <c r="F291" s="221" t="s">
        <v>60</v>
      </c>
      <c r="G291" s="222" t="s">
        <v>20</v>
      </c>
      <c r="H291" s="221" t="s">
        <v>124</v>
      </c>
      <c r="I291" s="221"/>
      <c r="J291" s="221" t="s">
        <v>126</v>
      </c>
      <c r="K291" s="221" t="s">
        <v>127</v>
      </c>
      <c r="L291" s="221"/>
      <c r="M291" s="221"/>
      <c r="N291" s="221" t="s">
        <v>59</v>
      </c>
      <c r="O291" s="246"/>
      <c r="P291" s="258"/>
    </row>
    <row r="292" spans="1:16" x14ac:dyDescent="0.2">
      <c r="A292" s="231"/>
      <c r="B292" s="309"/>
      <c r="C292" s="231"/>
      <c r="D292" s="235"/>
      <c r="E292" s="236"/>
      <c r="F292" s="231"/>
      <c r="G292" s="237"/>
      <c r="H292" s="231"/>
      <c r="I292" s="231"/>
      <c r="J292" s="236"/>
      <c r="K292" s="236"/>
      <c r="L292" s="231"/>
      <c r="M292" s="236"/>
      <c r="N292" s="231"/>
      <c r="O292" s="238"/>
      <c r="P292" s="261"/>
    </row>
    <row r="293" spans="1:16" ht="34" x14ac:dyDescent="0.2">
      <c r="A293" s="231"/>
      <c r="B293" s="376" t="s">
        <v>215</v>
      </c>
      <c r="C293" s="219" t="s">
        <v>180</v>
      </c>
      <c r="D293" s="249">
        <f>'Importance weights'!D27</f>
        <v>4</v>
      </c>
      <c r="E293" s="219" t="s">
        <v>94</v>
      </c>
      <c r="F293" s="242" t="s">
        <v>56</v>
      </c>
      <c r="G293" s="222" t="s">
        <v>22</v>
      </c>
      <c r="H293" s="221" t="s">
        <v>124</v>
      </c>
      <c r="I293" s="221" t="s">
        <v>48</v>
      </c>
      <c r="J293" s="219" t="s">
        <v>87</v>
      </c>
      <c r="K293" s="221" t="s">
        <v>128</v>
      </c>
      <c r="L293" s="221" t="s">
        <v>48</v>
      </c>
      <c r="M293" s="221" t="s">
        <v>49</v>
      </c>
      <c r="N293" s="221" t="s">
        <v>57</v>
      </c>
      <c r="O293" s="246"/>
      <c r="P293" s="258"/>
    </row>
    <row r="294" spans="1:16" ht="51" x14ac:dyDescent="0.2">
      <c r="A294" s="231"/>
      <c r="B294" s="374"/>
      <c r="C294" s="247"/>
      <c r="D294" s="243"/>
      <c r="E294" s="225"/>
      <c r="F294" s="221" t="s">
        <v>53</v>
      </c>
      <c r="G294" s="222" t="s">
        <v>20</v>
      </c>
      <c r="H294" s="221" t="s">
        <v>124</v>
      </c>
      <c r="I294" s="221"/>
      <c r="J294" s="221" t="s">
        <v>126</v>
      </c>
      <c r="K294" s="221" t="s">
        <v>128</v>
      </c>
      <c r="L294" s="221"/>
      <c r="M294" s="221"/>
      <c r="N294" s="221"/>
      <c r="O294" s="246"/>
      <c r="P294" s="258"/>
    </row>
    <row r="295" spans="1:16" ht="34" x14ac:dyDescent="0.2">
      <c r="A295" s="231"/>
      <c r="B295" s="374"/>
      <c r="C295" s="247"/>
      <c r="D295" s="243"/>
      <c r="E295" s="225"/>
      <c r="F295" s="221" t="s">
        <v>58</v>
      </c>
      <c r="G295" s="222" t="s">
        <v>20</v>
      </c>
      <c r="H295" s="221" t="s">
        <v>124</v>
      </c>
      <c r="I295" s="221" t="s">
        <v>48</v>
      </c>
      <c r="J295" s="219" t="s">
        <v>87</v>
      </c>
      <c r="K295" s="221" t="s">
        <v>128</v>
      </c>
      <c r="L295" s="221"/>
      <c r="M295" s="221"/>
      <c r="N295" s="221" t="s">
        <v>59</v>
      </c>
      <c r="O295" s="246"/>
      <c r="P295" s="258"/>
    </row>
    <row r="296" spans="1:16" ht="51" x14ac:dyDescent="0.2">
      <c r="A296" s="231"/>
      <c r="B296" s="374"/>
      <c r="C296" s="247"/>
      <c r="D296" s="243"/>
      <c r="E296" s="225"/>
      <c r="F296" s="221" t="s">
        <v>60</v>
      </c>
      <c r="G296" s="222" t="s">
        <v>20</v>
      </c>
      <c r="H296" s="221" t="s">
        <v>124</v>
      </c>
      <c r="I296" s="221"/>
      <c r="J296" s="221" t="s">
        <v>126</v>
      </c>
      <c r="K296" s="221" t="s">
        <v>128</v>
      </c>
      <c r="L296" s="221"/>
      <c r="M296" s="221"/>
      <c r="N296" s="221" t="s">
        <v>59</v>
      </c>
      <c r="O296" s="246"/>
      <c r="P296" s="258"/>
    </row>
    <row r="297" spans="1:16" ht="17" x14ac:dyDescent="0.2">
      <c r="A297" s="231"/>
      <c r="B297" s="374"/>
      <c r="C297" s="247"/>
      <c r="D297" s="243"/>
      <c r="E297" s="588" t="s">
        <v>95</v>
      </c>
      <c r="F297" s="221" t="s">
        <v>96</v>
      </c>
      <c r="G297" s="222" t="s">
        <v>24</v>
      </c>
      <c r="H297" s="221" t="s">
        <v>79</v>
      </c>
      <c r="I297" s="221" t="s">
        <v>48</v>
      </c>
      <c r="J297" s="219" t="s">
        <v>48</v>
      </c>
      <c r="K297" s="221" t="s">
        <v>63</v>
      </c>
      <c r="L297" s="221" t="s">
        <v>48</v>
      </c>
      <c r="M297" s="221" t="s">
        <v>49</v>
      </c>
      <c r="N297" s="221"/>
      <c r="O297" s="246"/>
      <c r="P297" s="258"/>
    </row>
    <row r="298" spans="1:16" ht="34" x14ac:dyDescent="0.2">
      <c r="A298" s="231"/>
      <c r="B298" s="374"/>
      <c r="C298" s="247"/>
      <c r="D298" s="243"/>
      <c r="E298" s="589"/>
      <c r="F298" s="221" t="s">
        <v>56</v>
      </c>
      <c r="G298" s="222" t="s">
        <v>22</v>
      </c>
      <c r="H298" s="221" t="s">
        <v>124</v>
      </c>
      <c r="I298" s="221" t="s">
        <v>48</v>
      </c>
      <c r="J298" s="219" t="s">
        <v>87</v>
      </c>
      <c r="K298" s="221" t="s">
        <v>128</v>
      </c>
      <c r="L298" s="221" t="s">
        <v>48</v>
      </c>
      <c r="M298" s="221" t="s">
        <v>49</v>
      </c>
      <c r="N298" s="221" t="s">
        <v>57</v>
      </c>
      <c r="O298" s="246"/>
      <c r="P298" s="258"/>
    </row>
    <row r="299" spans="1:16" ht="51" x14ac:dyDescent="0.2">
      <c r="A299" s="231"/>
      <c r="B299" s="374"/>
      <c r="C299" s="247"/>
      <c r="D299" s="243"/>
      <c r="E299" s="589"/>
      <c r="F299" s="221" t="s">
        <v>53</v>
      </c>
      <c r="G299" s="222" t="s">
        <v>20</v>
      </c>
      <c r="H299" s="221" t="s">
        <v>124</v>
      </c>
      <c r="I299" s="221"/>
      <c r="J299" s="221" t="s">
        <v>126</v>
      </c>
      <c r="K299" s="221" t="s">
        <v>128</v>
      </c>
      <c r="L299" s="221"/>
      <c r="M299" s="221"/>
      <c r="N299" s="221" t="s">
        <v>59</v>
      </c>
      <c r="O299" s="246"/>
      <c r="P299" s="258"/>
    </row>
    <row r="300" spans="1:16" ht="34" x14ac:dyDescent="0.2">
      <c r="A300" s="231"/>
      <c r="B300" s="374"/>
      <c r="C300" s="247"/>
      <c r="D300" s="243"/>
      <c r="E300" s="589"/>
      <c r="F300" s="221" t="s">
        <v>58</v>
      </c>
      <c r="G300" s="222" t="s">
        <v>20</v>
      </c>
      <c r="H300" s="221" t="s">
        <v>124</v>
      </c>
      <c r="I300" s="221" t="s">
        <v>48</v>
      </c>
      <c r="J300" s="219" t="s">
        <v>87</v>
      </c>
      <c r="K300" s="221" t="s">
        <v>128</v>
      </c>
      <c r="L300" s="221" t="s">
        <v>98</v>
      </c>
      <c r="M300" s="221"/>
      <c r="N300" s="221" t="s">
        <v>59</v>
      </c>
      <c r="O300" s="246"/>
      <c r="P300" s="258"/>
    </row>
    <row r="301" spans="1:16" ht="51" x14ac:dyDescent="0.2">
      <c r="A301" s="231"/>
      <c r="B301" s="374"/>
      <c r="C301" s="409"/>
      <c r="D301" s="412"/>
      <c r="E301" s="411"/>
      <c r="F301" s="221" t="s">
        <v>60</v>
      </c>
      <c r="G301" s="222" t="s">
        <v>20</v>
      </c>
      <c r="H301" s="221" t="s">
        <v>124</v>
      </c>
      <c r="I301" s="221"/>
      <c r="J301" s="221" t="s">
        <v>126</v>
      </c>
      <c r="K301" s="221" t="s">
        <v>128</v>
      </c>
      <c r="L301" s="221"/>
      <c r="M301" s="221"/>
      <c r="N301" s="221" t="s">
        <v>59</v>
      </c>
      <c r="O301" s="246"/>
      <c r="P301" s="258"/>
    </row>
    <row r="302" spans="1:16" ht="51" x14ac:dyDescent="0.2">
      <c r="A302" s="410"/>
      <c r="B302" s="379"/>
      <c r="C302" s="384"/>
      <c r="D302" s="382"/>
      <c r="E302" s="219" t="s">
        <v>99</v>
      </c>
      <c r="F302" s="242" t="s">
        <v>56</v>
      </c>
      <c r="G302" s="222" t="s">
        <v>22</v>
      </c>
      <c r="H302" s="221" t="s">
        <v>124</v>
      </c>
      <c r="I302" s="221" t="s">
        <v>48</v>
      </c>
      <c r="J302" s="219" t="s">
        <v>87</v>
      </c>
      <c r="K302" s="221" t="s">
        <v>93</v>
      </c>
      <c r="L302" s="221"/>
      <c r="M302" s="221" t="s">
        <v>49</v>
      </c>
      <c r="N302" s="221" t="s">
        <v>89</v>
      </c>
      <c r="O302" s="224"/>
      <c r="P302" s="221"/>
    </row>
    <row r="303" spans="1:16" ht="34" x14ac:dyDescent="0.2">
      <c r="A303" s="410"/>
      <c r="B303" s="379"/>
      <c r="C303" s="384"/>
      <c r="D303" s="382"/>
      <c r="E303" s="225"/>
      <c r="F303" s="242" t="s">
        <v>239</v>
      </c>
      <c r="G303" s="222" t="s">
        <v>22</v>
      </c>
      <c r="H303" s="221" t="s">
        <v>124</v>
      </c>
      <c r="I303" s="221" t="s">
        <v>48</v>
      </c>
      <c r="J303" s="219" t="s">
        <v>48</v>
      </c>
      <c r="K303" s="221" t="s">
        <v>93</v>
      </c>
      <c r="L303" s="221"/>
      <c r="M303" s="221" t="s">
        <v>49</v>
      </c>
      <c r="N303" s="221" t="s">
        <v>92</v>
      </c>
      <c r="O303" s="224"/>
      <c r="P303" s="221"/>
    </row>
    <row r="304" spans="1:16" ht="34" x14ac:dyDescent="0.2">
      <c r="A304" s="410"/>
      <c r="B304" s="379"/>
      <c r="C304" s="384"/>
      <c r="D304" s="382"/>
      <c r="E304" s="225"/>
      <c r="F304" s="242" t="s">
        <v>53</v>
      </c>
      <c r="G304" s="222" t="s">
        <v>20</v>
      </c>
      <c r="H304" s="221" t="s">
        <v>124</v>
      </c>
      <c r="I304" s="221" t="s">
        <v>48</v>
      </c>
      <c r="J304" s="219" t="s">
        <v>87</v>
      </c>
      <c r="K304" s="221" t="s">
        <v>93</v>
      </c>
      <c r="L304" s="221" t="s">
        <v>98</v>
      </c>
      <c r="M304" s="221"/>
      <c r="N304" s="221" t="s">
        <v>92</v>
      </c>
      <c r="O304" s="224"/>
      <c r="P304" s="221"/>
    </row>
    <row r="305" spans="1:16" ht="51" x14ac:dyDescent="0.2">
      <c r="A305" s="410"/>
      <c r="B305" s="379"/>
      <c r="C305" s="384"/>
      <c r="D305" s="382"/>
      <c r="E305" s="225"/>
      <c r="F305" s="221" t="s">
        <v>58</v>
      </c>
      <c r="G305" s="222" t="s">
        <v>20</v>
      </c>
      <c r="H305" s="221" t="s">
        <v>124</v>
      </c>
      <c r="I305" s="221" t="s">
        <v>48</v>
      </c>
      <c r="J305" s="219" t="s">
        <v>87</v>
      </c>
      <c r="K305" s="221" t="s">
        <v>93</v>
      </c>
      <c r="L305" s="221" t="s">
        <v>98</v>
      </c>
      <c r="M305" s="221"/>
      <c r="N305" s="221" t="s">
        <v>89</v>
      </c>
      <c r="O305" s="224"/>
      <c r="P305" s="221"/>
    </row>
    <row r="306" spans="1:16" ht="34" x14ac:dyDescent="0.2">
      <c r="A306" s="410"/>
      <c r="B306" s="379"/>
      <c r="C306" s="384"/>
      <c r="D306" s="382"/>
      <c r="E306" s="219" t="s">
        <v>240</v>
      </c>
      <c r="F306" s="242" t="s">
        <v>96</v>
      </c>
      <c r="G306" s="222" t="s">
        <v>24</v>
      </c>
      <c r="H306" s="221" t="s">
        <v>79</v>
      </c>
      <c r="I306" s="221" t="s">
        <v>48</v>
      </c>
      <c r="J306" s="219" t="s">
        <v>48</v>
      </c>
      <c r="K306" s="221" t="s">
        <v>63</v>
      </c>
      <c r="L306" s="221"/>
      <c r="M306" s="221" t="s">
        <v>49</v>
      </c>
      <c r="N306" s="221" t="s">
        <v>97</v>
      </c>
      <c r="O306" s="224"/>
      <c r="P306" s="221"/>
    </row>
    <row r="307" spans="1:16" ht="34" x14ac:dyDescent="0.2">
      <c r="A307" s="410"/>
      <c r="B307" s="379"/>
      <c r="C307" s="384"/>
      <c r="D307" s="382"/>
      <c r="E307" s="225"/>
      <c r="F307" s="242" t="s">
        <v>239</v>
      </c>
      <c r="G307" s="222" t="s">
        <v>22</v>
      </c>
      <c r="H307" s="221" t="s">
        <v>124</v>
      </c>
      <c r="I307" s="221" t="s">
        <v>48</v>
      </c>
      <c r="J307" s="219" t="s">
        <v>48</v>
      </c>
      <c r="K307" s="221" t="s">
        <v>93</v>
      </c>
      <c r="L307" s="221"/>
      <c r="M307" s="221" t="s">
        <v>49</v>
      </c>
      <c r="N307" s="221" t="s">
        <v>92</v>
      </c>
      <c r="O307" s="224"/>
      <c r="P307" s="221"/>
    </row>
    <row r="308" spans="1:16" ht="34" x14ac:dyDescent="0.2">
      <c r="A308" s="410"/>
      <c r="B308" s="379"/>
      <c r="C308" s="384"/>
      <c r="D308" s="382"/>
      <c r="E308" s="225"/>
      <c r="F308" s="242" t="s">
        <v>53</v>
      </c>
      <c r="G308" s="222" t="s">
        <v>20</v>
      </c>
      <c r="H308" s="221" t="s">
        <v>124</v>
      </c>
      <c r="I308" s="221" t="s">
        <v>48</v>
      </c>
      <c r="J308" s="219" t="s">
        <v>87</v>
      </c>
      <c r="K308" s="221" t="s">
        <v>93</v>
      </c>
      <c r="L308" s="221" t="s">
        <v>98</v>
      </c>
      <c r="M308" s="221"/>
      <c r="N308" s="221" t="s">
        <v>92</v>
      </c>
      <c r="O308" s="224"/>
      <c r="P308" s="221"/>
    </row>
    <row r="309" spans="1:16" ht="51" x14ac:dyDescent="0.2">
      <c r="A309" s="410"/>
      <c r="B309" s="379"/>
      <c r="C309" s="384"/>
      <c r="D309" s="233"/>
      <c r="E309" s="227"/>
      <c r="F309" s="242" t="s">
        <v>58</v>
      </c>
      <c r="G309" s="222" t="s">
        <v>20</v>
      </c>
      <c r="H309" s="221" t="s">
        <v>124</v>
      </c>
      <c r="I309" s="221" t="s">
        <v>48</v>
      </c>
      <c r="J309" s="221" t="s">
        <v>87</v>
      </c>
      <c r="K309" s="221" t="s">
        <v>93</v>
      </c>
      <c r="L309" s="221" t="s">
        <v>98</v>
      </c>
      <c r="M309" s="221"/>
      <c r="N309" s="221" t="s">
        <v>89</v>
      </c>
      <c r="O309" s="224"/>
      <c r="P309" s="221"/>
    </row>
    <row r="310" spans="1:16" ht="48" customHeight="1" x14ac:dyDescent="0.2">
      <c r="A310" s="410"/>
      <c r="B310" s="228"/>
      <c r="C310" s="413"/>
      <c r="D310" s="234"/>
      <c r="E310" s="242" t="s">
        <v>243</v>
      </c>
      <c r="F310" s="221" t="s">
        <v>73</v>
      </c>
      <c r="G310" s="222" t="s">
        <v>22</v>
      </c>
      <c r="H310" s="221" t="s">
        <v>124</v>
      </c>
      <c r="I310" s="221" t="s">
        <v>48</v>
      </c>
      <c r="J310" s="221" t="s">
        <v>87</v>
      </c>
      <c r="K310" s="221" t="s">
        <v>88</v>
      </c>
      <c r="L310" s="221"/>
      <c r="M310" s="221" t="s">
        <v>49</v>
      </c>
      <c r="N310" s="221" t="s">
        <v>89</v>
      </c>
      <c r="O310" s="224"/>
      <c r="P310" s="221"/>
    </row>
    <row r="311" spans="1:16" x14ac:dyDescent="0.2">
      <c r="A311" s="231"/>
      <c r="B311" s="309"/>
      <c r="C311" s="231"/>
      <c r="D311" s="235"/>
      <c r="E311" s="236"/>
      <c r="F311" s="231"/>
      <c r="G311" s="237"/>
      <c r="H311" s="231"/>
      <c r="I311" s="231"/>
      <c r="J311" s="236"/>
      <c r="K311" s="236"/>
      <c r="L311" s="231"/>
      <c r="M311" s="236"/>
      <c r="N311" s="231"/>
      <c r="O311" s="238"/>
      <c r="P311" s="261"/>
    </row>
    <row r="312" spans="1:16" ht="34" x14ac:dyDescent="0.2">
      <c r="A312" s="231"/>
      <c r="B312" s="376" t="s">
        <v>216</v>
      </c>
      <c r="C312" s="219" t="s">
        <v>194</v>
      </c>
      <c r="D312" s="232">
        <f>'Importance weights'!D28</f>
        <v>1</v>
      </c>
      <c r="E312" s="219" t="s">
        <v>222</v>
      </c>
      <c r="F312" s="221" t="s">
        <v>71</v>
      </c>
      <c r="G312" s="222" t="s">
        <v>24</v>
      </c>
      <c r="H312" s="221" t="s">
        <v>72</v>
      </c>
      <c r="I312" s="221"/>
      <c r="J312" s="221" t="s">
        <v>121</v>
      </c>
      <c r="K312" s="223" t="s">
        <v>66</v>
      </c>
      <c r="L312" s="223"/>
      <c r="M312" s="223" t="s">
        <v>49</v>
      </c>
      <c r="N312" s="223"/>
      <c r="O312" s="224"/>
      <c r="P312" s="221"/>
    </row>
    <row r="313" spans="1:16" ht="32" customHeight="1" x14ac:dyDescent="0.2">
      <c r="A313" s="231"/>
      <c r="B313" s="374"/>
      <c r="C313" s="225"/>
      <c r="D313" s="233"/>
      <c r="E313" s="226"/>
      <c r="F313" s="221" t="s">
        <v>73</v>
      </c>
      <c r="G313" s="222" t="s">
        <v>22</v>
      </c>
      <c r="H313" s="221" t="s">
        <v>61</v>
      </c>
      <c r="I313" s="221"/>
      <c r="J313" s="221" t="s">
        <v>121</v>
      </c>
      <c r="K313" s="221" t="s">
        <v>74</v>
      </c>
      <c r="L313" s="221"/>
      <c r="M313" s="221" t="s">
        <v>49</v>
      </c>
      <c r="N313" s="221"/>
      <c r="O313" s="224"/>
      <c r="P313" s="221"/>
    </row>
    <row r="314" spans="1:16" ht="51" x14ac:dyDescent="0.2">
      <c r="A314" s="231"/>
      <c r="B314" s="374"/>
      <c r="C314" s="225"/>
      <c r="D314" s="233"/>
      <c r="E314" s="226"/>
      <c r="F314" s="227" t="s">
        <v>56</v>
      </c>
      <c r="G314" s="228" t="s">
        <v>22</v>
      </c>
      <c r="H314" s="229" t="s">
        <v>61</v>
      </c>
      <c r="I314" s="219" t="s">
        <v>62</v>
      </c>
      <c r="J314" s="221" t="s">
        <v>121</v>
      </c>
      <c r="K314" s="225" t="s">
        <v>52</v>
      </c>
      <c r="L314" s="227"/>
      <c r="M314" s="227" t="s">
        <v>49</v>
      </c>
      <c r="N314" s="227" t="s">
        <v>57</v>
      </c>
      <c r="O314" s="224"/>
      <c r="P314" s="221"/>
    </row>
    <row r="315" spans="1:16" ht="51" x14ac:dyDescent="0.2">
      <c r="A315" s="231"/>
      <c r="B315" s="374"/>
      <c r="C315" s="225"/>
      <c r="D315" s="233"/>
      <c r="E315" s="226"/>
      <c r="F315" s="221" t="s">
        <v>53</v>
      </c>
      <c r="G315" s="222" t="s">
        <v>20</v>
      </c>
      <c r="H315" s="230" t="s">
        <v>61</v>
      </c>
      <c r="I315" s="219" t="s">
        <v>62</v>
      </c>
      <c r="J315" s="221" t="s">
        <v>121</v>
      </c>
      <c r="K315" s="219" t="s">
        <v>52</v>
      </c>
      <c r="L315" s="221" t="s">
        <v>54</v>
      </c>
      <c r="M315" s="221"/>
      <c r="N315" s="221" t="s">
        <v>59</v>
      </c>
      <c r="O315" s="224"/>
      <c r="P315" s="221"/>
    </row>
    <row r="316" spans="1:16" ht="51" x14ac:dyDescent="0.2">
      <c r="A316" s="231"/>
      <c r="B316" s="374"/>
      <c r="C316" s="225"/>
      <c r="D316" s="233"/>
      <c r="E316" s="226"/>
      <c r="F316" s="221" t="s">
        <v>58</v>
      </c>
      <c r="G316" s="222" t="s">
        <v>20</v>
      </c>
      <c r="H316" s="230" t="s">
        <v>61</v>
      </c>
      <c r="I316" s="219" t="s">
        <v>62</v>
      </c>
      <c r="J316" s="221" t="s">
        <v>121</v>
      </c>
      <c r="K316" s="219" t="s">
        <v>52</v>
      </c>
      <c r="L316" s="221" t="s">
        <v>54</v>
      </c>
      <c r="M316" s="221"/>
      <c r="N316" s="221" t="s">
        <v>59</v>
      </c>
      <c r="O316" s="224"/>
      <c r="P316" s="221"/>
    </row>
    <row r="317" spans="1:16" ht="51" x14ac:dyDescent="0.2">
      <c r="A317" s="231"/>
      <c r="B317" s="374"/>
      <c r="C317" s="225"/>
      <c r="D317" s="233"/>
      <c r="E317" s="226"/>
      <c r="F317" s="221" t="s">
        <v>60</v>
      </c>
      <c r="G317" s="222" t="s">
        <v>20</v>
      </c>
      <c r="H317" s="230" t="s">
        <v>61</v>
      </c>
      <c r="I317" s="219" t="s">
        <v>62</v>
      </c>
      <c r="J317" s="221" t="s">
        <v>121</v>
      </c>
      <c r="K317" s="219" t="s">
        <v>52</v>
      </c>
      <c r="L317" s="221" t="s">
        <v>54</v>
      </c>
      <c r="M317" s="221"/>
      <c r="N317" s="221" t="s">
        <v>59</v>
      </c>
      <c r="O317" s="224"/>
      <c r="P317" s="221"/>
    </row>
    <row r="318" spans="1:16" ht="34" x14ac:dyDescent="0.2">
      <c r="A318" s="231"/>
      <c r="B318" s="374"/>
      <c r="C318" s="225"/>
      <c r="D318" s="233"/>
      <c r="E318" s="551" t="s">
        <v>235</v>
      </c>
      <c r="F318" s="221" t="s">
        <v>78</v>
      </c>
      <c r="G318" s="222" t="s">
        <v>24</v>
      </c>
      <c r="H318" s="221" t="s">
        <v>79</v>
      </c>
      <c r="I318" s="221"/>
      <c r="J318" s="221" t="s">
        <v>121</v>
      </c>
      <c r="K318" s="221"/>
      <c r="L318" s="221"/>
      <c r="M318" s="221" t="s">
        <v>49</v>
      </c>
      <c r="N318" s="221" t="s">
        <v>80</v>
      </c>
      <c r="O318" s="224"/>
      <c r="P318" s="221"/>
    </row>
    <row r="319" spans="1:16" ht="34" x14ac:dyDescent="0.2">
      <c r="A319" s="231"/>
      <c r="B319" s="374"/>
      <c r="C319" s="225"/>
      <c r="D319" s="233"/>
      <c r="E319" s="552"/>
      <c r="F319" s="221" t="s">
        <v>75</v>
      </c>
      <c r="G319" s="222" t="s">
        <v>22</v>
      </c>
      <c r="H319" s="221" t="s">
        <v>102</v>
      </c>
      <c r="I319" s="221"/>
      <c r="J319" s="221" t="s">
        <v>121</v>
      </c>
      <c r="K319" s="221" t="s">
        <v>47</v>
      </c>
      <c r="L319" s="221"/>
      <c r="M319" s="221"/>
      <c r="N319" s="221"/>
      <c r="O319" s="224"/>
      <c r="P319" s="221" t="s">
        <v>77</v>
      </c>
    </row>
    <row r="320" spans="1:16" ht="51" x14ac:dyDescent="0.2">
      <c r="A320" s="231"/>
      <c r="B320" s="374"/>
      <c r="C320" s="225"/>
      <c r="D320" s="233"/>
      <c r="E320" s="552"/>
      <c r="F320" s="221" t="s">
        <v>56</v>
      </c>
      <c r="G320" s="222" t="s">
        <v>22</v>
      </c>
      <c r="H320" s="221" t="s">
        <v>61</v>
      </c>
      <c r="I320" s="219" t="s">
        <v>62</v>
      </c>
      <c r="J320" s="221" t="s">
        <v>121</v>
      </c>
      <c r="K320" s="221" t="s">
        <v>52</v>
      </c>
      <c r="L320" s="221"/>
      <c r="M320" s="221" t="s">
        <v>49</v>
      </c>
      <c r="N320" s="221" t="s">
        <v>57</v>
      </c>
      <c r="O320" s="224"/>
      <c r="P320" s="221"/>
    </row>
    <row r="321" spans="1:16" ht="51" x14ac:dyDescent="0.2">
      <c r="A321" s="231"/>
      <c r="B321" s="374"/>
      <c r="C321" s="225"/>
      <c r="D321" s="233"/>
      <c r="E321" s="552"/>
      <c r="F321" s="221" t="s">
        <v>53</v>
      </c>
      <c r="G321" s="222" t="s">
        <v>20</v>
      </c>
      <c r="H321" s="221" t="s">
        <v>61</v>
      </c>
      <c r="I321" s="219" t="s">
        <v>62</v>
      </c>
      <c r="J321" s="221" t="s">
        <v>121</v>
      </c>
      <c r="K321" s="221" t="s">
        <v>52</v>
      </c>
      <c r="L321" s="221" t="s">
        <v>54</v>
      </c>
      <c r="M321" s="221"/>
      <c r="N321" s="221"/>
      <c r="O321" s="224"/>
      <c r="P321" s="221"/>
    </row>
    <row r="322" spans="1:16" ht="51" x14ac:dyDescent="0.2">
      <c r="A322" s="231"/>
      <c r="B322" s="374"/>
      <c r="C322" s="225"/>
      <c r="D322" s="233"/>
      <c r="E322" s="552"/>
      <c r="F322" s="221" t="s">
        <v>58</v>
      </c>
      <c r="G322" s="222" t="s">
        <v>20</v>
      </c>
      <c r="H322" s="221" t="s">
        <v>61</v>
      </c>
      <c r="I322" s="219" t="s">
        <v>62</v>
      </c>
      <c r="J322" s="221" t="s">
        <v>121</v>
      </c>
      <c r="K322" s="221" t="s">
        <v>52</v>
      </c>
      <c r="L322" s="221" t="s">
        <v>54</v>
      </c>
      <c r="M322" s="221"/>
      <c r="N322" s="221" t="s">
        <v>59</v>
      </c>
      <c r="O322" s="224"/>
      <c r="P322" s="221"/>
    </row>
    <row r="323" spans="1:16" ht="51" x14ac:dyDescent="0.2">
      <c r="A323" s="231"/>
      <c r="B323" s="375"/>
      <c r="C323" s="227"/>
      <c r="D323" s="234"/>
      <c r="E323" s="553"/>
      <c r="F323" s="221" t="s">
        <v>60</v>
      </c>
      <c r="G323" s="222" t="s">
        <v>20</v>
      </c>
      <c r="H323" s="221" t="s">
        <v>61</v>
      </c>
      <c r="I323" s="221" t="s">
        <v>62</v>
      </c>
      <c r="J323" s="221" t="s">
        <v>121</v>
      </c>
      <c r="K323" s="221" t="s">
        <v>52</v>
      </c>
      <c r="L323" s="221" t="s">
        <v>54</v>
      </c>
      <c r="M323" s="221"/>
      <c r="N323" s="221" t="s">
        <v>59</v>
      </c>
      <c r="O323" s="224"/>
      <c r="P323" s="221"/>
    </row>
    <row r="324" spans="1:16" x14ac:dyDescent="0.2">
      <c r="A324" s="231"/>
      <c r="B324" s="309"/>
      <c r="C324" s="231"/>
      <c r="D324" s="235"/>
      <c r="E324" s="236"/>
      <c r="F324" s="231"/>
      <c r="G324" s="237"/>
      <c r="H324" s="231"/>
      <c r="I324" s="231"/>
      <c r="J324" s="236"/>
      <c r="K324" s="236"/>
      <c r="L324" s="231"/>
      <c r="M324" s="236"/>
      <c r="N324" s="231"/>
      <c r="O324" s="238"/>
      <c r="P324" s="261"/>
    </row>
    <row r="325" spans="1:16" ht="51" x14ac:dyDescent="0.2">
      <c r="A325" s="231"/>
      <c r="B325" s="373" t="s">
        <v>217</v>
      </c>
      <c r="C325" s="377" t="s">
        <v>195</v>
      </c>
      <c r="D325" s="232">
        <f>'Importance weights'!D29</f>
        <v>2</v>
      </c>
      <c r="E325" s="219" t="s">
        <v>222</v>
      </c>
      <c r="F325" s="221" t="s">
        <v>71</v>
      </c>
      <c r="G325" s="222" t="s">
        <v>24</v>
      </c>
      <c r="H325" s="221" t="s">
        <v>72</v>
      </c>
      <c r="I325" s="221"/>
      <c r="J325" s="223" t="s">
        <v>185</v>
      </c>
      <c r="K325" s="223" t="s">
        <v>66</v>
      </c>
      <c r="L325" s="223"/>
      <c r="M325" s="223" t="s">
        <v>49</v>
      </c>
      <c r="N325" s="223"/>
      <c r="O325" s="378"/>
      <c r="P325" s="221"/>
    </row>
    <row r="326" spans="1:16" ht="34" x14ac:dyDescent="0.2">
      <c r="A326" s="231"/>
      <c r="B326" s="379"/>
      <c r="C326" s="225"/>
      <c r="D326" s="233"/>
      <c r="E326" s="226"/>
      <c r="F326" s="221" t="s">
        <v>73</v>
      </c>
      <c r="G326" s="222" t="s">
        <v>22</v>
      </c>
      <c r="H326" s="221" t="s">
        <v>61</v>
      </c>
      <c r="I326" s="221"/>
      <c r="J326" s="221" t="s">
        <v>185</v>
      </c>
      <c r="K326" s="221" t="s">
        <v>74</v>
      </c>
      <c r="L326" s="221"/>
      <c r="M326" s="221" t="s">
        <v>49</v>
      </c>
      <c r="N326" s="221"/>
      <c r="O326" s="378"/>
      <c r="P326" s="221"/>
    </row>
    <row r="327" spans="1:16" ht="51" x14ac:dyDescent="0.2">
      <c r="A327" s="231"/>
      <c r="B327" s="379"/>
      <c r="C327" s="225"/>
      <c r="D327" s="233"/>
      <c r="E327" s="226"/>
      <c r="F327" s="221" t="s">
        <v>56</v>
      </c>
      <c r="G327" s="222" t="s">
        <v>22</v>
      </c>
      <c r="H327" s="221" t="s">
        <v>61</v>
      </c>
      <c r="I327" s="221" t="s">
        <v>62</v>
      </c>
      <c r="J327" s="221" t="s">
        <v>185</v>
      </c>
      <c r="K327" s="221" t="s">
        <v>52</v>
      </c>
      <c r="L327" s="221"/>
      <c r="M327" s="221" t="s">
        <v>49</v>
      </c>
      <c r="N327" s="221" t="s">
        <v>57</v>
      </c>
      <c r="O327" s="378"/>
      <c r="P327" s="221"/>
    </row>
    <row r="328" spans="1:16" ht="51" x14ac:dyDescent="0.2">
      <c r="A328" s="231"/>
      <c r="B328" s="379"/>
      <c r="C328" s="225"/>
      <c r="D328" s="233"/>
      <c r="E328" s="226"/>
      <c r="F328" s="221" t="s">
        <v>53</v>
      </c>
      <c r="G328" s="222" t="s">
        <v>20</v>
      </c>
      <c r="H328" s="221" t="s">
        <v>61</v>
      </c>
      <c r="I328" s="221" t="s">
        <v>62</v>
      </c>
      <c r="J328" s="221" t="s">
        <v>185</v>
      </c>
      <c r="K328" s="221" t="s">
        <v>52</v>
      </c>
      <c r="L328" s="221" t="s">
        <v>54</v>
      </c>
      <c r="M328" s="221"/>
      <c r="N328" s="221" t="s">
        <v>59</v>
      </c>
      <c r="O328" s="378"/>
      <c r="P328" s="221"/>
    </row>
    <row r="329" spans="1:16" ht="51" x14ac:dyDescent="0.2">
      <c r="A329" s="231"/>
      <c r="B329" s="379"/>
      <c r="C329" s="225"/>
      <c r="D329" s="233"/>
      <c r="E329" s="226"/>
      <c r="F329" s="221" t="s">
        <v>58</v>
      </c>
      <c r="G329" s="222" t="s">
        <v>20</v>
      </c>
      <c r="H329" s="221" t="s">
        <v>61</v>
      </c>
      <c r="I329" s="221" t="s">
        <v>62</v>
      </c>
      <c r="J329" s="221" t="s">
        <v>185</v>
      </c>
      <c r="K329" s="221" t="s">
        <v>52</v>
      </c>
      <c r="L329" s="221" t="s">
        <v>54</v>
      </c>
      <c r="M329" s="221"/>
      <c r="N329" s="221" t="s">
        <v>59</v>
      </c>
      <c r="O329" s="378"/>
      <c r="P329" s="221"/>
    </row>
    <row r="330" spans="1:16" ht="51" x14ac:dyDescent="0.2">
      <c r="A330" s="231"/>
      <c r="B330" s="379"/>
      <c r="C330" s="225"/>
      <c r="D330" s="233"/>
      <c r="E330" s="226"/>
      <c r="F330" s="221" t="s">
        <v>60</v>
      </c>
      <c r="G330" s="222" t="s">
        <v>20</v>
      </c>
      <c r="H330" s="221" t="s">
        <v>61</v>
      </c>
      <c r="I330" s="221" t="s">
        <v>62</v>
      </c>
      <c r="J330" s="221" t="s">
        <v>185</v>
      </c>
      <c r="K330" s="221" t="s">
        <v>52</v>
      </c>
      <c r="L330" s="221" t="s">
        <v>54</v>
      </c>
      <c r="M330" s="221"/>
      <c r="N330" s="221" t="s">
        <v>59</v>
      </c>
      <c r="O330" s="378"/>
      <c r="P330" s="221"/>
    </row>
    <row r="331" spans="1:16" ht="34" customHeight="1" x14ac:dyDescent="0.2">
      <c r="A331" s="231"/>
      <c r="B331" s="379"/>
      <c r="C331" s="247"/>
      <c r="D331" s="247"/>
      <c r="E331" s="585" t="s">
        <v>235</v>
      </c>
      <c r="F331" s="227" t="s">
        <v>75</v>
      </c>
      <c r="G331" s="228" t="s">
        <v>22</v>
      </c>
      <c r="H331" s="227" t="s">
        <v>72</v>
      </c>
      <c r="I331" s="227" t="s">
        <v>76</v>
      </c>
      <c r="J331" s="227" t="s">
        <v>185</v>
      </c>
      <c r="K331" s="227" t="s">
        <v>47</v>
      </c>
      <c r="L331" s="227"/>
      <c r="M331" s="227" t="s">
        <v>49</v>
      </c>
      <c r="N331" s="227"/>
      <c r="O331" s="381"/>
      <c r="P331" s="227" t="s">
        <v>77</v>
      </c>
    </row>
    <row r="332" spans="1:16" ht="51" x14ac:dyDescent="0.2">
      <c r="A332" s="231"/>
      <c r="B332" s="379"/>
      <c r="C332" s="247"/>
      <c r="D332" s="382"/>
      <c r="E332" s="586"/>
      <c r="F332" s="242" t="s">
        <v>78</v>
      </c>
      <c r="G332" s="222" t="s">
        <v>24</v>
      </c>
      <c r="H332" s="230" t="s">
        <v>79</v>
      </c>
      <c r="I332" s="219" t="s">
        <v>62</v>
      </c>
      <c r="J332" s="219" t="s">
        <v>185</v>
      </c>
      <c r="K332" s="219" t="s">
        <v>52</v>
      </c>
      <c r="L332" s="221"/>
      <c r="M332" s="221" t="s">
        <v>49</v>
      </c>
      <c r="N332" s="221" t="s">
        <v>80</v>
      </c>
      <c r="O332" s="224"/>
      <c r="P332" s="221"/>
    </row>
    <row r="333" spans="1:16" ht="51" x14ac:dyDescent="0.2">
      <c r="A333" s="231"/>
      <c r="B333" s="379"/>
      <c r="C333" s="225"/>
      <c r="D333" s="382"/>
      <c r="E333" s="586"/>
      <c r="F333" s="242" t="s">
        <v>56</v>
      </c>
      <c r="G333" s="222" t="s">
        <v>22</v>
      </c>
      <c r="H333" s="230" t="s">
        <v>61</v>
      </c>
      <c r="I333" s="219" t="s">
        <v>62</v>
      </c>
      <c r="J333" s="219" t="s">
        <v>185</v>
      </c>
      <c r="K333" s="219" t="s">
        <v>52</v>
      </c>
      <c r="L333" s="221"/>
      <c r="M333" s="221" t="s">
        <v>49</v>
      </c>
      <c r="N333" s="221" t="s">
        <v>57</v>
      </c>
      <c r="O333" s="224"/>
      <c r="P333" s="221"/>
    </row>
    <row r="334" spans="1:16" ht="51" x14ac:dyDescent="0.2">
      <c r="A334" s="231"/>
      <c r="B334" s="379"/>
      <c r="C334" s="225"/>
      <c r="D334" s="382"/>
      <c r="E334" s="586"/>
      <c r="F334" s="242" t="s">
        <v>53</v>
      </c>
      <c r="G334" s="222" t="s">
        <v>20</v>
      </c>
      <c r="H334" s="230" t="s">
        <v>61</v>
      </c>
      <c r="I334" s="219" t="s">
        <v>62</v>
      </c>
      <c r="J334" s="219" t="s">
        <v>185</v>
      </c>
      <c r="K334" s="219" t="s">
        <v>52</v>
      </c>
      <c r="L334" s="221" t="s">
        <v>54</v>
      </c>
      <c r="M334" s="221"/>
      <c r="N334" s="221" t="s">
        <v>59</v>
      </c>
      <c r="O334" s="224"/>
      <c r="P334" s="221"/>
    </row>
    <row r="335" spans="1:16" ht="51" x14ac:dyDescent="0.2">
      <c r="A335" s="231"/>
      <c r="B335" s="379"/>
      <c r="C335" s="225"/>
      <c r="D335" s="382"/>
      <c r="E335" s="586"/>
      <c r="F335" s="242" t="s">
        <v>58</v>
      </c>
      <c r="G335" s="222" t="s">
        <v>20</v>
      </c>
      <c r="H335" s="230" t="s">
        <v>61</v>
      </c>
      <c r="I335" s="219" t="s">
        <v>62</v>
      </c>
      <c r="J335" s="219" t="s">
        <v>185</v>
      </c>
      <c r="K335" s="219" t="s">
        <v>52</v>
      </c>
      <c r="L335" s="221" t="s">
        <v>54</v>
      </c>
      <c r="M335" s="221"/>
      <c r="N335" s="221" t="s">
        <v>59</v>
      </c>
      <c r="O335" s="224"/>
      <c r="P335" s="221"/>
    </row>
    <row r="336" spans="1:16" ht="51" x14ac:dyDescent="0.2">
      <c r="A336" s="231"/>
      <c r="B336" s="379"/>
      <c r="C336" s="225"/>
      <c r="D336" s="382"/>
      <c r="E336" s="587"/>
      <c r="F336" s="242" t="s">
        <v>60</v>
      </c>
      <c r="G336" s="222" t="s">
        <v>20</v>
      </c>
      <c r="H336" s="230" t="s">
        <v>61</v>
      </c>
      <c r="I336" s="219" t="s">
        <v>62</v>
      </c>
      <c r="J336" s="219" t="s">
        <v>185</v>
      </c>
      <c r="K336" s="219" t="s">
        <v>52</v>
      </c>
      <c r="L336" s="221" t="s">
        <v>54</v>
      </c>
      <c r="M336" s="221"/>
      <c r="N336" s="221" t="s">
        <v>59</v>
      </c>
      <c r="O336" s="224"/>
      <c r="P336" s="221"/>
    </row>
    <row r="337" spans="1:16" ht="34" x14ac:dyDescent="0.2">
      <c r="A337" s="231"/>
      <c r="B337" s="379"/>
      <c r="C337" s="225"/>
      <c r="D337" s="233"/>
      <c r="E337" s="219" t="s">
        <v>67</v>
      </c>
      <c r="F337" s="221" t="s">
        <v>68</v>
      </c>
      <c r="G337" s="222" t="s">
        <v>24</v>
      </c>
      <c r="H337" s="242" t="s">
        <v>69</v>
      </c>
      <c r="I337" s="219" t="s">
        <v>62</v>
      </c>
      <c r="J337" s="219" t="s">
        <v>185</v>
      </c>
      <c r="K337" s="219" t="s">
        <v>47</v>
      </c>
      <c r="L337" s="221"/>
      <c r="M337" s="221" t="s">
        <v>49</v>
      </c>
      <c r="N337" s="221"/>
      <c r="O337" s="224"/>
      <c r="P337" s="221"/>
    </row>
    <row r="338" spans="1:16" ht="51" x14ac:dyDescent="0.2">
      <c r="A338" s="231"/>
      <c r="B338" s="379"/>
      <c r="C338" s="225"/>
      <c r="D338" s="233"/>
      <c r="E338" s="386"/>
      <c r="F338" s="221" t="s">
        <v>56</v>
      </c>
      <c r="G338" s="222" t="s">
        <v>22</v>
      </c>
      <c r="H338" s="242" t="s">
        <v>61</v>
      </c>
      <c r="I338" s="219" t="s">
        <v>62</v>
      </c>
      <c r="J338" s="219" t="s">
        <v>185</v>
      </c>
      <c r="K338" s="219" t="s">
        <v>52</v>
      </c>
      <c r="L338" s="221"/>
      <c r="M338" s="221" t="s">
        <v>49</v>
      </c>
      <c r="N338" s="221" t="s">
        <v>57</v>
      </c>
      <c r="O338" s="224"/>
      <c r="P338" s="221"/>
    </row>
    <row r="339" spans="1:16" ht="51" x14ac:dyDescent="0.2">
      <c r="A339" s="231"/>
      <c r="B339" s="379"/>
      <c r="C339" s="225"/>
      <c r="D339" s="233"/>
      <c r="E339" s="227"/>
      <c r="F339" s="221" t="s">
        <v>58</v>
      </c>
      <c r="G339" s="222" t="s">
        <v>20</v>
      </c>
      <c r="H339" s="230" t="s">
        <v>61</v>
      </c>
      <c r="I339" s="219" t="s">
        <v>62</v>
      </c>
      <c r="J339" s="219" t="s">
        <v>185</v>
      </c>
      <c r="K339" s="219" t="s">
        <v>52</v>
      </c>
      <c r="L339" s="221" t="s">
        <v>54</v>
      </c>
      <c r="M339" s="221"/>
      <c r="N339" s="221" t="s">
        <v>59</v>
      </c>
      <c r="O339" s="224"/>
      <c r="P339" s="221"/>
    </row>
    <row r="340" spans="1:16" ht="51" x14ac:dyDescent="0.2">
      <c r="A340" s="231"/>
      <c r="B340" s="379"/>
      <c r="C340" s="225"/>
      <c r="D340" s="233"/>
      <c r="E340" s="380" t="s">
        <v>223</v>
      </c>
      <c r="F340" s="221" t="s">
        <v>56</v>
      </c>
      <c r="G340" s="222" t="s">
        <v>22</v>
      </c>
      <c r="H340" s="242" t="s">
        <v>61</v>
      </c>
      <c r="I340" s="219" t="s">
        <v>62</v>
      </c>
      <c r="J340" s="219" t="s">
        <v>185</v>
      </c>
      <c r="K340" s="219" t="s">
        <v>52</v>
      </c>
      <c r="L340" s="221"/>
      <c r="M340" s="221" t="s">
        <v>49</v>
      </c>
      <c r="N340" s="221" t="s">
        <v>57</v>
      </c>
      <c r="O340" s="224"/>
      <c r="P340" s="221"/>
    </row>
    <row r="341" spans="1:16" ht="34" x14ac:dyDescent="0.2">
      <c r="A341" s="231"/>
      <c r="B341" s="379"/>
      <c r="C341" s="225"/>
      <c r="D341" s="233"/>
      <c r="E341" s="384"/>
      <c r="F341" s="221" t="s">
        <v>82</v>
      </c>
      <c r="G341" s="222" t="s">
        <v>24</v>
      </c>
      <c r="H341" s="387" t="s">
        <v>83</v>
      </c>
      <c r="I341" s="221" t="s">
        <v>62</v>
      </c>
      <c r="J341" s="221" t="s">
        <v>185</v>
      </c>
      <c r="K341" s="221" t="s">
        <v>66</v>
      </c>
      <c r="L341" s="221"/>
      <c r="M341" s="221" t="s">
        <v>49</v>
      </c>
      <c r="N341" s="221"/>
      <c r="O341" s="224"/>
      <c r="P341" s="221"/>
    </row>
    <row r="342" spans="1:16" ht="51" x14ac:dyDescent="0.2">
      <c r="A342" s="231"/>
      <c r="B342" s="379"/>
      <c r="C342" s="225"/>
      <c r="D342" s="233"/>
      <c r="E342" s="384"/>
      <c r="F342" s="221" t="s">
        <v>50</v>
      </c>
      <c r="G342" s="222" t="s">
        <v>22</v>
      </c>
      <c r="H342" s="221" t="s">
        <v>51</v>
      </c>
      <c r="I342" s="221" t="s">
        <v>62</v>
      </c>
      <c r="J342" s="221" t="s">
        <v>185</v>
      </c>
      <c r="K342" s="219" t="s">
        <v>52</v>
      </c>
      <c r="L342" s="221"/>
      <c r="M342" s="219" t="s">
        <v>49</v>
      </c>
      <c r="N342" s="221"/>
      <c r="O342" s="224"/>
      <c r="P342" s="221"/>
    </row>
    <row r="343" spans="1:16" ht="51" x14ac:dyDescent="0.2">
      <c r="A343" s="231"/>
      <c r="B343" s="379"/>
      <c r="C343" s="225"/>
      <c r="D343" s="233"/>
      <c r="E343" s="384"/>
      <c r="F343" s="221" t="s">
        <v>53</v>
      </c>
      <c r="G343" s="222" t="s">
        <v>20</v>
      </c>
      <c r="H343" s="230" t="s">
        <v>61</v>
      </c>
      <c r="I343" s="219" t="s">
        <v>62</v>
      </c>
      <c r="J343" s="219" t="s">
        <v>185</v>
      </c>
      <c r="K343" s="219" t="s">
        <v>52</v>
      </c>
      <c r="L343" s="221" t="s">
        <v>54</v>
      </c>
      <c r="M343" s="221"/>
      <c r="N343" s="221"/>
      <c r="O343" s="224"/>
      <c r="P343" s="221"/>
    </row>
    <row r="344" spans="1:16" ht="51" x14ac:dyDescent="0.2">
      <c r="A344" s="231"/>
      <c r="B344" s="379"/>
      <c r="C344" s="225"/>
      <c r="D344" s="233"/>
      <c r="E344" s="384"/>
      <c r="F344" s="221" t="s">
        <v>58</v>
      </c>
      <c r="G344" s="222" t="s">
        <v>20</v>
      </c>
      <c r="H344" s="230" t="s">
        <v>61</v>
      </c>
      <c r="I344" s="219" t="s">
        <v>62</v>
      </c>
      <c r="J344" s="219" t="s">
        <v>185</v>
      </c>
      <c r="K344" s="219" t="s">
        <v>52</v>
      </c>
      <c r="L344" s="221" t="s">
        <v>54</v>
      </c>
      <c r="M344" s="221"/>
      <c r="N344" s="221" t="s">
        <v>59</v>
      </c>
      <c r="O344" s="224"/>
      <c r="P344" s="221"/>
    </row>
    <row r="345" spans="1:16" ht="51" x14ac:dyDescent="0.2">
      <c r="A345" s="231"/>
      <c r="B345" s="228"/>
      <c r="C345" s="227"/>
      <c r="D345" s="234"/>
      <c r="E345" s="385"/>
      <c r="F345" s="221" t="s">
        <v>60</v>
      </c>
      <c r="G345" s="222" t="s">
        <v>20</v>
      </c>
      <c r="H345" s="230" t="s">
        <v>61</v>
      </c>
      <c r="I345" s="221" t="s">
        <v>62</v>
      </c>
      <c r="J345" s="221" t="s">
        <v>185</v>
      </c>
      <c r="K345" s="221" t="s">
        <v>52</v>
      </c>
      <c r="L345" s="221" t="s">
        <v>54</v>
      </c>
      <c r="M345" s="221"/>
      <c r="N345" s="221" t="s">
        <v>59</v>
      </c>
      <c r="O345" s="224"/>
      <c r="P345" s="221"/>
    </row>
    <row r="346" spans="1:16" x14ac:dyDescent="0.2">
      <c r="A346" s="231"/>
      <c r="B346" s="309"/>
      <c r="C346" s="231"/>
      <c r="D346" s="235"/>
      <c r="E346" s="236"/>
      <c r="F346" s="231"/>
      <c r="G346" s="237"/>
      <c r="H346" s="231"/>
      <c r="I346" s="231"/>
      <c r="J346" s="236"/>
      <c r="K346" s="236"/>
      <c r="L346" s="231"/>
      <c r="M346" s="236"/>
      <c r="N346" s="231"/>
      <c r="O346" s="238"/>
      <c r="P346" s="261"/>
    </row>
    <row r="347" spans="1:16" ht="68" x14ac:dyDescent="0.2">
      <c r="A347" s="231"/>
      <c r="B347" s="373" t="s">
        <v>218</v>
      </c>
      <c r="C347" s="377" t="s">
        <v>196</v>
      </c>
      <c r="D347" s="232">
        <f>'Importance weights'!D30</f>
        <v>5</v>
      </c>
      <c r="E347" s="219" t="s">
        <v>222</v>
      </c>
      <c r="F347" s="221" t="s">
        <v>71</v>
      </c>
      <c r="G347" s="222" t="s">
        <v>24</v>
      </c>
      <c r="H347" s="221" t="s">
        <v>72</v>
      </c>
      <c r="I347" s="221"/>
      <c r="J347" s="223" t="s">
        <v>185</v>
      </c>
      <c r="K347" s="223" t="s">
        <v>66</v>
      </c>
      <c r="L347" s="223"/>
      <c r="M347" s="223" t="s">
        <v>49</v>
      </c>
      <c r="N347" s="223"/>
      <c r="O347" s="378"/>
      <c r="P347" s="221"/>
    </row>
    <row r="348" spans="1:16" ht="34" x14ac:dyDescent="0.2">
      <c r="A348" s="231"/>
      <c r="B348" s="379"/>
      <c r="C348" s="225"/>
      <c r="D348" s="233"/>
      <c r="E348" s="226"/>
      <c r="F348" s="221" t="s">
        <v>73</v>
      </c>
      <c r="G348" s="222" t="s">
        <v>22</v>
      </c>
      <c r="H348" s="221" t="s">
        <v>61</v>
      </c>
      <c r="I348" s="221"/>
      <c r="J348" s="221" t="s">
        <v>185</v>
      </c>
      <c r="K348" s="221" t="s">
        <v>74</v>
      </c>
      <c r="L348" s="221"/>
      <c r="M348" s="221" t="s">
        <v>49</v>
      </c>
      <c r="N348" s="221"/>
      <c r="O348" s="378"/>
      <c r="P348" s="221"/>
    </row>
    <row r="349" spans="1:16" ht="51" x14ac:dyDescent="0.2">
      <c r="A349" s="231"/>
      <c r="B349" s="379"/>
      <c r="C349" s="225"/>
      <c r="D349" s="233"/>
      <c r="E349" s="226"/>
      <c r="F349" s="221" t="s">
        <v>56</v>
      </c>
      <c r="G349" s="222" t="s">
        <v>22</v>
      </c>
      <c r="H349" s="221" t="s">
        <v>61</v>
      </c>
      <c r="I349" s="221" t="s">
        <v>62</v>
      </c>
      <c r="J349" s="221" t="s">
        <v>185</v>
      </c>
      <c r="K349" s="221" t="s">
        <v>52</v>
      </c>
      <c r="L349" s="221"/>
      <c r="M349" s="221" t="s">
        <v>49</v>
      </c>
      <c r="N349" s="221" t="s">
        <v>57</v>
      </c>
      <c r="O349" s="378"/>
      <c r="P349" s="221"/>
    </row>
    <row r="350" spans="1:16" ht="51" x14ac:dyDescent="0.2">
      <c r="A350" s="231"/>
      <c r="B350" s="379"/>
      <c r="C350" s="225"/>
      <c r="D350" s="233"/>
      <c r="E350" s="226"/>
      <c r="F350" s="221" t="s">
        <v>53</v>
      </c>
      <c r="G350" s="222" t="s">
        <v>20</v>
      </c>
      <c r="H350" s="221" t="s">
        <v>61</v>
      </c>
      <c r="I350" s="221" t="s">
        <v>62</v>
      </c>
      <c r="J350" s="221" t="s">
        <v>185</v>
      </c>
      <c r="K350" s="221" t="s">
        <v>52</v>
      </c>
      <c r="L350" s="221" t="s">
        <v>54</v>
      </c>
      <c r="M350" s="221"/>
      <c r="N350" s="221" t="s">
        <v>59</v>
      </c>
      <c r="O350" s="378"/>
      <c r="P350" s="221"/>
    </row>
    <row r="351" spans="1:16" ht="51" x14ac:dyDescent="0.2">
      <c r="A351" s="231"/>
      <c r="B351" s="379"/>
      <c r="C351" s="225"/>
      <c r="D351" s="233"/>
      <c r="E351" s="226"/>
      <c r="F351" s="221" t="s">
        <v>58</v>
      </c>
      <c r="G351" s="222" t="s">
        <v>20</v>
      </c>
      <c r="H351" s="221" t="s">
        <v>61</v>
      </c>
      <c r="I351" s="221" t="s">
        <v>62</v>
      </c>
      <c r="J351" s="221" t="s">
        <v>185</v>
      </c>
      <c r="K351" s="221" t="s">
        <v>52</v>
      </c>
      <c r="L351" s="221" t="s">
        <v>54</v>
      </c>
      <c r="M351" s="221"/>
      <c r="N351" s="221" t="s">
        <v>59</v>
      </c>
      <c r="O351" s="378"/>
      <c r="P351" s="221"/>
    </row>
    <row r="352" spans="1:16" ht="51" x14ac:dyDescent="0.2">
      <c r="A352" s="231"/>
      <c r="B352" s="379"/>
      <c r="C352" s="225"/>
      <c r="D352" s="233"/>
      <c r="E352" s="226"/>
      <c r="F352" s="221" t="s">
        <v>60</v>
      </c>
      <c r="G352" s="222" t="s">
        <v>20</v>
      </c>
      <c r="H352" s="221" t="s">
        <v>61</v>
      </c>
      <c r="I352" s="221" t="s">
        <v>62</v>
      </c>
      <c r="J352" s="221" t="s">
        <v>185</v>
      </c>
      <c r="K352" s="221" t="s">
        <v>52</v>
      </c>
      <c r="L352" s="221" t="s">
        <v>54</v>
      </c>
      <c r="M352" s="221"/>
      <c r="N352" s="221" t="s">
        <v>59</v>
      </c>
      <c r="O352" s="378"/>
      <c r="P352" s="221"/>
    </row>
    <row r="353" spans="1:16" ht="85" x14ac:dyDescent="0.2">
      <c r="A353" s="231"/>
      <c r="B353" s="379"/>
      <c r="C353" s="247"/>
      <c r="D353" s="247"/>
      <c r="E353" s="380" t="s">
        <v>235</v>
      </c>
      <c r="F353" s="227" t="s">
        <v>75</v>
      </c>
      <c r="G353" s="228" t="s">
        <v>22</v>
      </c>
      <c r="H353" s="227" t="s">
        <v>72</v>
      </c>
      <c r="I353" s="227" t="s">
        <v>76</v>
      </c>
      <c r="J353" s="227" t="s">
        <v>185</v>
      </c>
      <c r="K353" s="227" t="s">
        <v>47</v>
      </c>
      <c r="L353" s="227"/>
      <c r="M353" s="227" t="s">
        <v>49</v>
      </c>
      <c r="N353" s="227"/>
      <c r="O353" s="381"/>
      <c r="P353" s="227" t="s">
        <v>77</v>
      </c>
    </row>
    <row r="354" spans="1:16" ht="51" x14ac:dyDescent="0.2">
      <c r="A354" s="231"/>
      <c r="B354" s="379"/>
      <c r="C354" s="247"/>
      <c r="D354" s="382"/>
      <c r="E354" s="383"/>
      <c r="F354" s="242" t="s">
        <v>78</v>
      </c>
      <c r="G354" s="222" t="s">
        <v>24</v>
      </c>
      <c r="H354" s="230" t="s">
        <v>79</v>
      </c>
      <c r="I354" s="219" t="s">
        <v>62</v>
      </c>
      <c r="J354" s="219" t="s">
        <v>185</v>
      </c>
      <c r="K354" s="219" t="s">
        <v>52</v>
      </c>
      <c r="L354" s="221"/>
      <c r="M354" s="221" t="s">
        <v>49</v>
      </c>
      <c r="N354" s="221" t="s">
        <v>80</v>
      </c>
      <c r="O354" s="224"/>
      <c r="P354" s="221"/>
    </row>
    <row r="355" spans="1:16" ht="51" x14ac:dyDescent="0.2">
      <c r="A355" s="231"/>
      <c r="B355" s="379"/>
      <c r="C355" s="225"/>
      <c r="D355" s="382"/>
      <c r="E355" s="384"/>
      <c r="F355" s="242" t="s">
        <v>56</v>
      </c>
      <c r="G355" s="222" t="s">
        <v>22</v>
      </c>
      <c r="H355" s="230" t="s">
        <v>61</v>
      </c>
      <c r="I355" s="219" t="s">
        <v>62</v>
      </c>
      <c r="J355" s="219" t="s">
        <v>185</v>
      </c>
      <c r="K355" s="219" t="s">
        <v>52</v>
      </c>
      <c r="L355" s="221"/>
      <c r="M355" s="221" t="s">
        <v>49</v>
      </c>
      <c r="N355" s="221" t="s">
        <v>57</v>
      </c>
      <c r="O355" s="224"/>
      <c r="P355" s="221"/>
    </row>
    <row r="356" spans="1:16" ht="51" x14ac:dyDescent="0.2">
      <c r="A356" s="231"/>
      <c r="B356" s="379"/>
      <c r="C356" s="225"/>
      <c r="D356" s="382"/>
      <c r="E356" s="384"/>
      <c r="F356" s="242" t="s">
        <v>53</v>
      </c>
      <c r="G356" s="222" t="s">
        <v>20</v>
      </c>
      <c r="H356" s="230" t="s">
        <v>61</v>
      </c>
      <c r="I356" s="219" t="s">
        <v>62</v>
      </c>
      <c r="J356" s="219" t="s">
        <v>185</v>
      </c>
      <c r="K356" s="219" t="s">
        <v>52</v>
      </c>
      <c r="L356" s="221" t="s">
        <v>54</v>
      </c>
      <c r="M356" s="221"/>
      <c r="N356" s="221" t="s">
        <v>59</v>
      </c>
      <c r="O356" s="224"/>
      <c r="P356" s="221"/>
    </row>
    <row r="357" spans="1:16" ht="51" x14ac:dyDescent="0.2">
      <c r="A357" s="231"/>
      <c r="B357" s="379"/>
      <c r="C357" s="225"/>
      <c r="D357" s="382"/>
      <c r="E357" s="384"/>
      <c r="F357" s="242" t="s">
        <v>58</v>
      </c>
      <c r="G357" s="222" t="s">
        <v>20</v>
      </c>
      <c r="H357" s="230" t="s">
        <v>61</v>
      </c>
      <c r="I357" s="219" t="s">
        <v>62</v>
      </c>
      <c r="J357" s="219" t="s">
        <v>185</v>
      </c>
      <c r="K357" s="219" t="s">
        <v>52</v>
      </c>
      <c r="L357" s="221" t="s">
        <v>54</v>
      </c>
      <c r="M357" s="221"/>
      <c r="N357" s="221" t="s">
        <v>59</v>
      </c>
      <c r="O357" s="224"/>
      <c r="P357" s="221"/>
    </row>
    <row r="358" spans="1:16" ht="51" x14ac:dyDescent="0.2">
      <c r="A358" s="231"/>
      <c r="B358" s="379"/>
      <c r="C358" s="225"/>
      <c r="D358" s="382"/>
      <c r="E358" s="385"/>
      <c r="F358" s="242" t="s">
        <v>60</v>
      </c>
      <c r="G358" s="222" t="s">
        <v>20</v>
      </c>
      <c r="H358" s="230" t="s">
        <v>61</v>
      </c>
      <c r="I358" s="219" t="s">
        <v>62</v>
      </c>
      <c r="J358" s="219" t="s">
        <v>185</v>
      </c>
      <c r="K358" s="219" t="s">
        <v>52</v>
      </c>
      <c r="L358" s="221" t="s">
        <v>54</v>
      </c>
      <c r="M358" s="221"/>
      <c r="N358" s="221" t="s">
        <v>59</v>
      </c>
      <c r="O358" s="224"/>
      <c r="P358" s="221"/>
    </row>
    <row r="359" spans="1:16" ht="34" x14ac:dyDescent="0.2">
      <c r="A359" s="231"/>
      <c r="B359" s="379"/>
      <c r="C359" s="225"/>
      <c r="D359" s="233"/>
      <c r="E359" s="219" t="s">
        <v>67</v>
      </c>
      <c r="F359" s="221" t="s">
        <v>68</v>
      </c>
      <c r="G359" s="222" t="s">
        <v>24</v>
      </c>
      <c r="H359" s="242" t="s">
        <v>69</v>
      </c>
      <c r="I359" s="219" t="s">
        <v>62</v>
      </c>
      <c r="J359" s="219" t="s">
        <v>185</v>
      </c>
      <c r="K359" s="219" t="s">
        <v>47</v>
      </c>
      <c r="L359" s="221"/>
      <c r="M359" s="221" t="s">
        <v>49</v>
      </c>
      <c r="N359" s="221"/>
      <c r="O359" s="224"/>
      <c r="P359" s="221"/>
    </row>
    <row r="360" spans="1:16" ht="51" x14ac:dyDescent="0.2">
      <c r="A360" s="231"/>
      <c r="B360" s="379"/>
      <c r="C360" s="225"/>
      <c r="D360" s="233"/>
      <c r="E360" s="386"/>
      <c r="F360" s="221" t="s">
        <v>56</v>
      </c>
      <c r="G360" s="222" t="s">
        <v>22</v>
      </c>
      <c r="H360" s="242" t="s">
        <v>61</v>
      </c>
      <c r="I360" s="219" t="s">
        <v>62</v>
      </c>
      <c r="J360" s="219" t="s">
        <v>185</v>
      </c>
      <c r="K360" s="219" t="s">
        <v>52</v>
      </c>
      <c r="L360" s="221"/>
      <c r="M360" s="221" t="s">
        <v>49</v>
      </c>
      <c r="N360" s="221" t="s">
        <v>57</v>
      </c>
      <c r="O360" s="224"/>
      <c r="P360" s="221"/>
    </row>
    <row r="361" spans="1:16" ht="51" x14ac:dyDescent="0.2">
      <c r="A361" s="231"/>
      <c r="B361" s="379"/>
      <c r="C361" s="225"/>
      <c r="D361" s="233"/>
      <c r="E361" s="227"/>
      <c r="F361" s="221" t="s">
        <v>58</v>
      </c>
      <c r="G361" s="222" t="s">
        <v>20</v>
      </c>
      <c r="H361" s="230" t="s">
        <v>61</v>
      </c>
      <c r="I361" s="219" t="s">
        <v>62</v>
      </c>
      <c r="J361" s="219" t="s">
        <v>185</v>
      </c>
      <c r="K361" s="219" t="s">
        <v>52</v>
      </c>
      <c r="L361" s="221" t="s">
        <v>54</v>
      </c>
      <c r="M361" s="221"/>
      <c r="N361" s="221" t="s">
        <v>59</v>
      </c>
      <c r="O361" s="224"/>
      <c r="P361" s="221"/>
    </row>
    <row r="362" spans="1:16" ht="51" x14ac:dyDescent="0.2">
      <c r="A362" s="231"/>
      <c r="B362" s="379"/>
      <c r="C362" s="225"/>
      <c r="D362" s="233"/>
      <c r="E362" s="380" t="s">
        <v>223</v>
      </c>
      <c r="F362" s="221" t="s">
        <v>56</v>
      </c>
      <c r="G362" s="222" t="s">
        <v>22</v>
      </c>
      <c r="H362" s="242" t="s">
        <v>61</v>
      </c>
      <c r="I362" s="219" t="s">
        <v>62</v>
      </c>
      <c r="J362" s="219" t="s">
        <v>185</v>
      </c>
      <c r="K362" s="219" t="s">
        <v>52</v>
      </c>
      <c r="L362" s="221"/>
      <c r="M362" s="221" t="s">
        <v>49</v>
      </c>
      <c r="N362" s="221" t="s">
        <v>57</v>
      </c>
      <c r="O362" s="224"/>
      <c r="P362" s="221"/>
    </row>
    <row r="363" spans="1:16" ht="34" x14ac:dyDescent="0.2">
      <c r="A363" s="231"/>
      <c r="B363" s="379"/>
      <c r="C363" s="225"/>
      <c r="D363" s="233"/>
      <c r="E363" s="384"/>
      <c r="F363" s="221" t="s">
        <v>82</v>
      </c>
      <c r="G363" s="222" t="s">
        <v>24</v>
      </c>
      <c r="H363" s="387" t="s">
        <v>83</v>
      </c>
      <c r="I363" s="221" t="s">
        <v>62</v>
      </c>
      <c r="J363" s="221" t="s">
        <v>185</v>
      </c>
      <c r="K363" s="221" t="s">
        <v>66</v>
      </c>
      <c r="L363" s="221"/>
      <c r="M363" s="221" t="s">
        <v>49</v>
      </c>
      <c r="N363" s="221"/>
      <c r="O363" s="224"/>
      <c r="P363" s="221"/>
    </row>
    <row r="364" spans="1:16" ht="51" x14ac:dyDescent="0.2">
      <c r="A364" s="231"/>
      <c r="B364" s="379"/>
      <c r="C364" s="225"/>
      <c r="D364" s="233"/>
      <c r="E364" s="384"/>
      <c r="F364" s="221" t="s">
        <v>50</v>
      </c>
      <c r="G364" s="222" t="s">
        <v>22</v>
      </c>
      <c r="H364" s="221" t="s">
        <v>51</v>
      </c>
      <c r="I364" s="221" t="s">
        <v>62</v>
      </c>
      <c r="J364" s="221" t="s">
        <v>185</v>
      </c>
      <c r="K364" s="219" t="s">
        <v>52</v>
      </c>
      <c r="L364" s="221"/>
      <c r="M364" s="219" t="s">
        <v>49</v>
      </c>
      <c r="N364" s="221"/>
      <c r="O364" s="224"/>
      <c r="P364" s="221"/>
    </row>
    <row r="365" spans="1:16" ht="51" x14ac:dyDescent="0.2">
      <c r="A365" s="231"/>
      <c r="B365" s="379"/>
      <c r="C365" s="225"/>
      <c r="D365" s="233"/>
      <c r="E365" s="384"/>
      <c r="F365" s="221" t="s">
        <v>53</v>
      </c>
      <c r="G365" s="222" t="s">
        <v>20</v>
      </c>
      <c r="H365" s="230" t="s">
        <v>61</v>
      </c>
      <c r="I365" s="219" t="s">
        <v>62</v>
      </c>
      <c r="J365" s="219" t="s">
        <v>185</v>
      </c>
      <c r="K365" s="219" t="s">
        <v>52</v>
      </c>
      <c r="L365" s="221" t="s">
        <v>54</v>
      </c>
      <c r="M365" s="221"/>
      <c r="N365" s="221"/>
      <c r="O365" s="224"/>
      <c r="P365" s="221"/>
    </row>
    <row r="366" spans="1:16" ht="51" x14ac:dyDescent="0.2">
      <c r="A366" s="231"/>
      <c r="B366" s="379"/>
      <c r="C366" s="225"/>
      <c r="D366" s="233"/>
      <c r="E366" s="384"/>
      <c r="F366" s="221" t="s">
        <v>58</v>
      </c>
      <c r="G366" s="222" t="s">
        <v>20</v>
      </c>
      <c r="H366" s="230" t="s">
        <v>61</v>
      </c>
      <c r="I366" s="219" t="s">
        <v>62</v>
      </c>
      <c r="J366" s="219" t="s">
        <v>185</v>
      </c>
      <c r="K366" s="219" t="s">
        <v>52</v>
      </c>
      <c r="L366" s="221" t="s">
        <v>54</v>
      </c>
      <c r="M366" s="221"/>
      <c r="N366" s="221" t="s">
        <v>59</v>
      </c>
      <c r="O366" s="224"/>
      <c r="P366" s="221"/>
    </row>
    <row r="367" spans="1:16" ht="51" x14ac:dyDescent="0.2">
      <c r="A367" s="231"/>
      <c r="B367" s="228"/>
      <c r="C367" s="227"/>
      <c r="D367" s="234"/>
      <c r="E367" s="385"/>
      <c r="F367" s="221" t="s">
        <v>60</v>
      </c>
      <c r="G367" s="222" t="s">
        <v>20</v>
      </c>
      <c r="H367" s="230" t="s">
        <v>61</v>
      </c>
      <c r="I367" s="221" t="s">
        <v>62</v>
      </c>
      <c r="J367" s="221" t="s">
        <v>185</v>
      </c>
      <c r="K367" s="221" t="s">
        <v>52</v>
      </c>
      <c r="L367" s="221" t="s">
        <v>54</v>
      </c>
      <c r="M367" s="221"/>
      <c r="N367" s="221" t="s">
        <v>59</v>
      </c>
      <c r="O367" s="224"/>
      <c r="P367" s="221"/>
    </row>
    <row r="368" spans="1:16" x14ac:dyDescent="0.2">
      <c r="A368" s="231"/>
      <c r="B368" s="309"/>
      <c r="C368" s="231"/>
      <c r="D368" s="235"/>
      <c r="E368" s="236"/>
      <c r="F368" s="231"/>
      <c r="G368" s="237"/>
      <c r="H368" s="231"/>
      <c r="I368" s="231"/>
      <c r="J368" s="236"/>
      <c r="K368" s="236"/>
      <c r="L368" s="231"/>
      <c r="M368" s="236"/>
      <c r="N368" s="231"/>
      <c r="O368" s="238"/>
      <c r="P368" s="261"/>
    </row>
    <row r="369" spans="1:16" ht="68" x14ac:dyDescent="0.2">
      <c r="A369" s="231"/>
      <c r="B369" s="373" t="s">
        <v>219</v>
      </c>
      <c r="C369" s="377" t="s">
        <v>197</v>
      </c>
      <c r="D369" s="232">
        <f>'Importance weights'!D31</f>
        <v>1</v>
      </c>
      <c r="E369" s="219" t="s">
        <v>222</v>
      </c>
      <c r="F369" s="221" t="s">
        <v>71</v>
      </c>
      <c r="G369" s="222" t="s">
        <v>24</v>
      </c>
      <c r="H369" s="221" t="s">
        <v>72</v>
      </c>
      <c r="I369" s="221"/>
      <c r="J369" s="223" t="s">
        <v>185</v>
      </c>
      <c r="K369" s="223" t="s">
        <v>66</v>
      </c>
      <c r="L369" s="223"/>
      <c r="M369" s="223" t="s">
        <v>49</v>
      </c>
      <c r="N369" s="223"/>
      <c r="O369" s="378"/>
      <c r="P369" s="221"/>
    </row>
    <row r="370" spans="1:16" ht="34" x14ac:dyDescent="0.2">
      <c r="A370" s="231"/>
      <c r="B370" s="379"/>
      <c r="C370" s="225"/>
      <c r="D370" s="233"/>
      <c r="E370" s="226"/>
      <c r="F370" s="221" t="s">
        <v>73</v>
      </c>
      <c r="G370" s="222" t="s">
        <v>22</v>
      </c>
      <c r="H370" s="221" t="s">
        <v>61</v>
      </c>
      <c r="I370" s="221"/>
      <c r="J370" s="221" t="s">
        <v>185</v>
      </c>
      <c r="K370" s="221" t="s">
        <v>74</v>
      </c>
      <c r="L370" s="221"/>
      <c r="M370" s="221" t="s">
        <v>49</v>
      </c>
      <c r="N370" s="221"/>
      <c r="O370" s="378"/>
      <c r="P370" s="221"/>
    </row>
    <row r="371" spans="1:16" ht="51" x14ac:dyDescent="0.2">
      <c r="A371" s="231"/>
      <c r="B371" s="379"/>
      <c r="C371" s="225"/>
      <c r="D371" s="233"/>
      <c r="E371" s="226"/>
      <c r="F371" s="221" t="s">
        <v>56</v>
      </c>
      <c r="G371" s="222" t="s">
        <v>22</v>
      </c>
      <c r="H371" s="221" t="s">
        <v>61</v>
      </c>
      <c r="I371" s="221" t="s">
        <v>62</v>
      </c>
      <c r="J371" s="221" t="s">
        <v>185</v>
      </c>
      <c r="K371" s="221" t="s">
        <v>52</v>
      </c>
      <c r="L371" s="221"/>
      <c r="M371" s="221" t="s">
        <v>49</v>
      </c>
      <c r="N371" s="221" t="s">
        <v>57</v>
      </c>
      <c r="O371" s="378"/>
      <c r="P371" s="221"/>
    </row>
    <row r="372" spans="1:16" ht="51" x14ac:dyDescent="0.2">
      <c r="A372" s="231"/>
      <c r="B372" s="379"/>
      <c r="C372" s="225"/>
      <c r="D372" s="233"/>
      <c r="E372" s="226"/>
      <c r="F372" s="221" t="s">
        <v>53</v>
      </c>
      <c r="G372" s="222" t="s">
        <v>20</v>
      </c>
      <c r="H372" s="221" t="s">
        <v>61</v>
      </c>
      <c r="I372" s="221" t="s">
        <v>62</v>
      </c>
      <c r="J372" s="221" t="s">
        <v>185</v>
      </c>
      <c r="K372" s="221" t="s">
        <v>52</v>
      </c>
      <c r="L372" s="221" t="s">
        <v>54</v>
      </c>
      <c r="M372" s="221"/>
      <c r="N372" s="221" t="s">
        <v>59</v>
      </c>
      <c r="O372" s="378"/>
      <c r="P372" s="221"/>
    </row>
    <row r="373" spans="1:16" ht="51" x14ac:dyDescent="0.2">
      <c r="A373" s="231"/>
      <c r="B373" s="379"/>
      <c r="C373" s="225"/>
      <c r="D373" s="233"/>
      <c r="E373" s="226"/>
      <c r="F373" s="221" t="s">
        <v>58</v>
      </c>
      <c r="G373" s="222" t="s">
        <v>20</v>
      </c>
      <c r="H373" s="221" t="s">
        <v>61</v>
      </c>
      <c r="I373" s="221" t="s">
        <v>62</v>
      </c>
      <c r="J373" s="221" t="s">
        <v>185</v>
      </c>
      <c r="K373" s="221" t="s">
        <v>52</v>
      </c>
      <c r="L373" s="221" t="s">
        <v>54</v>
      </c>
      <c r="M373" s="221"/>
      <c r="N373" s="221" t="s">
        <v>59</v>
      </c>
      <c r="O373" s="378"/>
      <c r="P373" s="221"/>
    </row>
    <row r="374" spans="1:16" ht="51" x14ac:dyDescent="0.2">
      <c r="A374" s="231"/>
      <c r="B374" s="379"/>
      <c r="C374" s="225"/>
      <c r="D374" s="233"/>
      <c r="E374" s="226"/>
      <c r="F374" s="221" t="s">
        <v>60</v>
      </c>
      <c r="G374" s="222" t="s">
        <v>20</v>
      </c>
      <c r="H374" s="221" t="s">
        <v>61</v>
      </c>
      <c r="I374" s="221" t="s">
        <v>62</v>
      </c>
      <c r="J374" s="221" t="s">
        <v>185</v>
      </c>
      <c r="K374" s="221" t="s">
        <v>52</v>
      </c>
      <c r="L374" s="221" t="s">
        <v>54</v>
      </c>
      <c r="M374" s="221"/>
      <c r="N374" s="221" t="s">
        <v>59</v>
      </c>
      <c r="O374" s="378"/>
      <c r="P374" s="221"/>
    </row>
    <row r="375" spans="1:16" ht="85" x14ac:dyDescent="0.2">
      <c r="A375" s="231"/>
      <c r="B375" s="379"/>
      <c r="C375" s="247"/>
      <c r="D375" s="247"/>
      <c r="E375" s="380" t="s">
        <v>235</v>
      </c>
      <c r="F375" s="227" t="s">
        <v>75</v>
      </c>
      <c r="G375" s="228" t="s">
        <v>22</v>
      </c>
      <c r="H375" s="227" t="s">
        <v>72</v>
      </c>
      <c r="I375" s="227" t="s">
        <v>76</v>
      </c>
      <c r="J375" s="227" t="s">
        <v>185</v>
      </c>
      <c r="K375" s="227" t="s">
        <v>47</v>
      </c>
      <c r="L375" s="227"/>
      <c r="M375" s="227" t="s">
        <v>49</v>
      </c>
      <c r="N375" s="227"/>
      <c r="O375" s="381"/>
      <c r="P375" s="227" t="s">
        <v>77</v>
      </c>
    </row>
    <row r="376" spans="1:16" ht="51" x14ac:dyDescent="0.2">
      <c r="A376" s="231"/>
      <c r="B376" s="379"/>
      <c r="C376" s="247"/>
      <c r="D376" s="382"/>
      <c r="E376" s="383"/>
      <c r="F376" s="242" t="s">
        <v>78</v>
      </c>
      <c r="G376" s="222" t="s">
        <v>24</v>
      </c>
      <c r="H376" s="230" t="s">
        <v>79</v>
      </c>
      <c r="I376" s="219" t="s">
        <v>62</v>
      </c>
      <c r="J376" s="219" t="s">
        <v>185</v>
      </c>
      <c r="K376" s="219" t="s">
        <v>52</v>
      </c>
      <c r="L376" s="221"/>
      <c r="M376" s="221" t="s">
        <v>49</v>
      </c>
      <c r="N376" s="221" t="s">
        <v>80</v>
      </c>
      <c r="O376" s="224"/>
      <c r="P376" s="221"/>
    </row>
    <row r="377" spans="1:16" ht="51" x14ac:dyDescent="0.2">
      <c r="A377" s="231"/>
      <c r="B377" s="379"/>
      <c r="C377" s="225"/>
      <c r="D377" s="382"/>
      <c r="E377" s="384"/>
      <c r="F377" s="242" t="s">
        <v>56</v>
      </c>
      <c r="G377" s="222" t="s">
        <v>22</v>
      </c>
      <c r="H377" s="230" t="s">
        <v>61</v>
      </c>
      <c r="I377" s="219" t="s">
        <v>62</v>
      </c>
      <c r="J377" s="219" t="s">
        <v>185</v>
      </c>
      <c r="K377" s="219" t="s">
        <v>52</v>
      </c>
      <c r="L377" s="221"/>
      <c r="M377" s="221" t="s">
        <v>49</v>
      </c>
      <c r="N377" s="221" t="s">
        <v>57</v>
      </c>
      <c r="O377" s="224"/>
      <c r="P377" s="221"/>
    </row>
    <row r="378" spans="1:16" ht="51" x14ac:dyDescent="0.2">
      <c r="A378" s="231"/>
      <c r="B378" s="379"/>
      <c r="C378" s="225"/>
      <c r="D378" s="382"/>
      <c r="E378" s="384"/>
      <c r="F378" s="242" t="s">
        <v>53</v>
      </c>
      <c r="G378" s="222" t="s">
        <v>20</v>
      </c>
      <c r="H378" s="230" t="s">
        <v>61</v>
      </c>
      <c r="I378" s="219" t="s">
        <v>62</v>
      </c>
      <c r="J378" s="219" t="s">
        <v>185</v>
      </c>
      <c r="K378" s="219" t="s">
        <v>52</v>
      </c>
      <c r="L378" s="221" t="s">
        <v>54</v>
      </c>
      <c r="M378" s="221"/>
      <c r="N378" s="221" t="s">
        <v>59</v>
      </c>
      <c r="O378" s="224"/>
      <c r="P378" s="221"/>
    </row>
    <row r="379" spans="1:16" ht="51" x14ac:dyDescent="0.2">
      <c r="A379" s="231"/>
      <c r="B379" s="379"/>
      <c r="C379" s="225"/>
      <c r="D379" s="382"/>
      <c r="E379" s="384"/>
      <c r="F379" s="242" t="s">
        <v>58</v>
      </c>
      <c r="G379" s="222" t="s">
        <v>20</v>
      </c>
      <c r="H379" s="230" t="s">
        <v>61</v>
      </c>
      <c r="I379" s="219" t="s">
        <v>62</v>
      </c>
      <c r="J379" s="219" t="s">
        <v>185</v>
      </c>
      <c r="K379" s="219" t="s">
        <v>52</v>
      </c>
      <c r="L379" s="221" t="s">
        <v>54</v>
      </c>
      <c r="M379" s="221"/>
      <c r="N379" s="221" t="s">
        <v>59</v>
      </c>
      <c r="O379" s="224"/>
      <c r="P379" s="221"/>
    </row>
    <row r="380" spans="1:16" ht="51" x14ac:dyDescent="0.2">
      <c r="A380" s="231"/>
      <c r="B380" s="379"/>
      <c r="C380" s="225"/>
      <c r="D380" s="382"/>
      <c r="E380" s="385"/>
      <c r="F380" s="242" t="s">
        <v>60</v>
      </c>
      <c r="G380" s="222" t="s">
        <v>20</v>
      </c>
      <c r="H380" s="230" t="s">
        <v>61</v>
      </c>
      <c r="I380" s="219" t="s">
        <v>62</v>
      </c>
      <c r="J380" s="219" t="s">
        <v>185</v>
      </c>
      <c r="K380" s="219" t="s">
        <v>52</v>
      </c>
      <c r="L380" s="221" t="s">
        <v>54</v>
      </c>
      <c r="M380" s="221"/>
      <c r="N380" s="221" t="s">
        <v>59</v>
      </c>
      <c r="O380" s="224"/>
      <c r="P380" s="221"/>
    </row>
    <row r="381" spans="1:16" ht="34" x14ac:dyDescent="0.2">
      <c r="A381" s="231"/>
      <c r="B381" s="379"/>
      <c r="C381" s="225"/>
      <c r="D381" s="233"/>
      <c r="E381" s="219" t="s">
        <v>67</v>
      </c>
      <c r="F381" s="221" t="s">
        <v>68</v>
      </c>
      <c r="G381" s="222" t="s">
        <v>24</v>
      </c>
      <c r="H381" s="242" t="s">
        <v>69</v>
      </c>
      <c r="I381" s="219" t="s">
        <v>62</v>
      </c>
      <c r="J381" s="219" t="s">
        <v>185</v>
      </c>
      <c r="K381" s="219" t="s">
        <v>47</v>
      </c>
      <c r="L381" s="221"/>
      <c r="M381" s="221" t="s">
        <v>49</v>
      </c>
      <c r="N381" s="221"/>
      <c r="O381" s="224"/>
      <c r="P381" s="221"/>
    </row>
    <row r="382" spans="1:16" ht="51" x14ac:dyDescent="0.2">
      <c r="A382" s="231"/>
      <c r="B382" s="379"/>
      <c r="C382" s="225"/>
      <c r="D382" s="233"/>
      <c r="E382" s="386"/>
      <c r="F382" s="221" t="s">
        <v>56</v>
      </c>
      <c r="G382" s="222" t="s">
        <v>22</v>
      </c>
      <c r="H382" s="242" t="s">
        <v>61</v>
      </c>
      <c r="I382" s="219" t="s">
        <v>62</v>
      </c>
      <c r="J382" s="219" t="s">
        <v>185</v>
      </c>
      <c r="K382" s="219" t="s">
        <v>52</v>
      </c>
      <c r="L382" s="221"/>
      <c r="M382" s="221" t="s">
        <v>49</v>
      </c>
      <c r="N382" s="221" t="s">
        <v>57</v>
      </c>
      <c r="O382" s="224"/>
      <c r="P382" s="221"/>
    </row>
    <row r="383" spans="1:16" ht="51" x14ac:dyDescent="0.2">
      <c r="A383" s="231"/>
      <c r="B383" s="379"/>
      <c r="C383" s="225"/>
      <c r="D383" s="233"/>
      <c r="E383" s="227"/>
      <c r="F383" s="221" t="s">
        <v>58</v>
      </c>
      <c r="G383" s="222" t="s">
        <v>20</v>
      </c>
      <c r="H383" s="230" t="s">
        <v>61</v>
      </c>
      <c r="I383" s="219" t="s">
        <v>62</v>
      </c>
      <c r="J383" s="219" t="s">
        <v>185</v>
      </c>
      <c r="K383" s="219" t="s">
        <v>52</v>
      </c>
      <c r="L383" s="221" t="s">
        <v>54</v>
      </c>
      <c r="M383" s="221"/>
      <c r="N383" s="221" t="s">
        <v>59</v>
      </c>
      <c r="O383" s="224"/>
      <c r="P383" s="221"/>
    </row>
    <row r="384" spans="1:16" ht="51" x14ac:dyDescent="0.2">
      <c r="A384" s="231"/>
      <c r="B384" s="379"/>
      <c r="C384" s="225"/>
      <c r="D384" s="233"/>
      <c r="E384" s="380" t="s">
        <v>223</v>
      </c>
      <c r="F384" s="221" t="s">
        <v>56</v>
      </c>
      <c r="G384" s="222" t="s">
        <v>22</v>
      </c>
      <c r="H384" s="242" t="s">
        <v>61</v>
      </c>
      <c r="I384" s="219" t="s">
        <v>62</v>
      </c>
      <c r="J384" s="219" t="s">
        <v>185</v>
      </c>
      <c r="K384" s="219" t="s">
        <v>52</v>
      </c>
      <c r="L384" s="221"/>
      <c r="M384" s="221" t="s">
        <v>49</v>
      </c>
      <c r="N384" s="221" t="s">
        <v>57</v>
      </c>
      <c r="O384" s="224"/>
      <c r="P384" s="221"/>
    </row>
    <row r="385" spans="1:16" ht="34" x14ac:dyDescent="0.2">
      <c r="A385" s="231"/>
      <c r="B385" s="379"/>
      <c r="C385" s="225"/>
      <c r="D385" s="233"/>
      <c r="E385" s="384"/>
      <c r="F385" s="221" t="s">
        <v>82</v>
      </c>
      <c r="G385" s="222" t="s">
        <v>24</v>
      </c>
      <c r="H385" s="387" t="s">
        <v>83</v>
      </c>
      <c r="I385" s="221" t="s">
        <v>62</v>
      </c>
      <c r="J385" s="221" t="s">
        <v>185</v>
      </c>
      <c r="K385" s="221" t="s">
        <v>66</v>
      </c>
      <c r="L385" s="221"/>
      <c r="M385" s="221" t="s">
        <v>49</v>
      </c>
      <c r="N385" s="221"/>
      <c r="O385" s="224"/>
      <c r="P385" s="221"/>
    </row>
    <row r="386" spans="1:16" ht="51" x14ac:dyDescent="0.2">
      <c r="A386" s="231"/>
      <c r="B386" s="379"/>
      <c r="C386" s="225"/>
      <c r="D386" s="233"/>
      <c r="E386" s="384"/>
      <c r="F386" s="221" t="s">
        <v>50</v>
      </c>
      <c r="G386" s="222" t="s">
        <v>22</v>
      </c>
      <c r="H386" s="221" t="s">
        <v>51</v>
      </c>
      <c r="I386" s="221" t="s">
        <v>62</v>
      </c>
      <c r="J386" s="221" t="s">
        <v>185</v>
      </c>
      <c r="K386" s="219" t="s">
        <v>52</v>
      </c>
      <c r="L386" s="221"/>
      <c r="M386" s="219" t="s">
        <v>49</v>
      </c>
      <c r="N386" s="221"/>
      <c r="O386" s="224"/>
      <c r="P386" s="221"/>
    </row>
    <row r="387" spans="1:16" ht="51" x14ac:dyDescent="0.2">
      <c r="A387" s="231"/>
      <c r="B387" s="379"/>
      <c r="C387" s="225"/>
      <c r="D387" s="233"/>
      <c r="E387" s="384"/>
      <c r="F387" s="221" t="s">
        <v>53</v>
      </c>
      <c r="G387" s="222" t="s">
        <v>20</v>
      </c>
      <c r="H387" s="230" t="s">
        <v>61</v>
      </c>
      <c r="I387" s="219" t="s">
        <v>62</v>
      </c>
      <c r="J387" s="219" t="s">
        <v>185</v>
      </c>
      <c r="K387" s="219" t="s">
        <v>52</v>
      </c>
      <c r="L387" s="221" t="s">
        <v>54</v>
      </c>
      <c r="M387" s="221"/>
      <c r="N387" s="221"/>
      <c r="O387" s="224"/>
      <c r="P387" s="221"/>
    </row>
    <row r="388" spans="1:16" ht="51" x14ac:dyDescent="0.2">
      <c r="A388" s="231"/>
      <c r="B388" s="379"/>
      <c r="C388" s="225"/>
      <c r="D388" s="233"/>
      <c r="E388" s="384"/>
      <c r="F388" s="221" t="s">
        <v>58</v>
      </c>
      <c r="G388" s="222" t="s">
        <v>20</v>
      </c>
      <c r="H388" s="230" t="s">
        <v>61</v>
      </c>
      <c r="I388" s="219" t="s">
        <v>62</v>
      </c>
      <c r="J388" s="219" t="s">
        <v>185</v>
      </c>
      <c r="K388" s="219" t="s">
        <v>52</v>
      </c>
      <c r="L388" s="221" t="s">
        <v>54</v>
      </c>
      <c r="M388" s="221"/>
      <c r="N388" s="221" t="s">
        <v>59</v>
      </c>
      <c r="O388" s="224"/>
      <c r="P388" s="221"/>
    </row>
    <row r="389" spans="1:16" ht="51" x14ac:dyDescent="0.2">
      <c r="A389" s="231"/>
      <c r="B389" s="228"/>
      <c r="C389" s="227"/>
      <c r="D389" s="234"/>
      <c r="E389" s="385"/>
      <c r="F389" s="221" t="s">
        <v>60</v>
      </c>
      <c r="G389" s="222" t="s">
        <v>20</v>
      </c>
      <c r="H389" s="230" t="s">
        <v>61</v>
      </c>
      <c r="I389" s="221" t="s">
        <v>62</v>
      </c>
      <c r="J389" s="221" t="s">
        <v>185</v>
      </c>
      <c r="K389" s="221" t="s">
        <v>52</v>
      </c>
      <c r="L389" s="221" t="s">
        <v>54</v>
      </c>
      <c r="M389" s="221"/>
      <c r="N389" s="221" t="s">
        <v>59</v>
      </c>
      <c r="O389" s="224"/>
      <c r="P389" s="221"/>
    </row>
    <row r="390" spans="1:16" x14ac:dyDescent="0.2">
      <c r="A390" s="231"/>
      <c r="B390" s="309"/>
      <c r="C390" s="231"/>
      <c r="D390" s="235"/>
      <c r="E390" s="236"/>
      <c r="F390" s="231"/>
      <c r="G390" s="237"/>
      <c r="H390" s="231"/>
      <c r="I390" s="231"/>
      <c r="J390" s="236"/>
      <c r="K390" s="236"/>
      <c r="L390" s="231"/>
      <c r="M390" s="236"/>
      <c r="N390" s="231"/>
      <c r="O390" s="238"/>
      <c r="P390" s="261"/>
    </row>
    <row r="391" spans="1:16" ht="34" x14ac:dyDescent="0.2">
      <c r="A391" s="231"/>
      <c r="B391" s="376" t="s">
        <v>244</v>
      </c>
      <c r="C391" s="219" t="s">
        <v>245</v>
      </c>
      <c r="D391" s="232">
        <f>'Importance weights'!D32</f>
        <v>1</v>
      </c>
      <c r="E391" s="219" t="s">
        <v>222</v>
      </c>
      <c r="F391" s="221" t="s">
        <v>71</v>
      </c>
      <c r="G391" s="222" t="s">
        <v>24</v>
      </c>
      <c r="H391" s="221" t="s">
        <v>72</v>
      </c>
      <c r="I391" s="221"/>
      <c r="J391" s="221" t="s">
        <v>121</v>
      </c>
      <c r="K391" s="223" t="s">
        <v>66</v>
      </c>
      <c r="L391" s="223"/>
      <c r="M391" s="223" t="s">
        <v>49</v>
      </c>
      <c r="N391" s="223"/>
      <c r="O391" s="224"/>
      <c r="P391" s="221"/>
    </row>
    <row r="392" spans="1:16" ht="32" customHeight="1" x14ac:dyDescent="0.2">
      <c r="A392" s="231"/>
      <c r="B392" s="374"/>
      <c r="C392" s="225"/>
      <c r="D392" s="233"/>
      <c r="E392" s="226"/>
      <c r="F392" s="221" t="s">
        <v>73</v>
      </c>
      <c r="G392" s="222" t="s">
        <v>22</v>
      </c>
      <c r="H392" s="221" t="s">
        <v>61</v>
      </c>
      <c r="I392" s="221"/>
      <c r="J392" s="221" t="s">
        <v>121</v>
      </c>
      <c r="K392" s="221" t="s">
        <v>74</v>
      </c>
      <c r="L392" s="221"/>
      <c r="M392" s="221" t="s">
        <v>49</v>
      </c>
      <c r="N392" s="221"/>
      <c r="O392" s="224"/>
      <c r="P392" s="221"/>
    </row>
    <row r="393" spans="1:16" ht="51" x14ac:dyDescent="0.2">
      <c r="A393" s="231"/>
      <c r="B393" s="374"/>
      <c r="C393" s="225"/>
      <c r="D393" s="233"/>
      <c r="E393" s="226"/>
      <c r="F393" s="227" t="s">
        <v>56</v>
      </c>
      <c r="G393" s="228" t="s">
        <v>22</v>
      </c>
      <c r="H393" s="229" t="s">
        <v>61</v>
      </c>
      <c r="I393" s="219" t="s">
        <v>62</v>
      </c>
      <c r="J393" s="221" t="s">
        <v>121</v>
      </c>
      <c r="K393" s="225" t="s">
        <v>52</v>
      </c>
      <c r="L393" s="227"/>
      <c r="M393" s="227" t="s">
        <v>49</v>
      </c>
      <c r="N393" s="227" t="s">
        <v>57</v>
      </c>
      <c r="O393" s="224"/>
      <c r="P393" s="221"/>
    </row>
    <row r="394" spans="1:16" ht="51" x14ac:dyDescent="0.2">
      <c r="A394" s="231"/>
      <c r="B394" s="374"/>
      <c r="C394" s="225"/>
      <c r="D394" s="233"/>
      <c r="E394" s="226"/>
      <c r="F394" s="221" t="s">
        <v>53</v>
      </c>
      <c r="G394" s="222" t="s">
        <v>20</v>
      </c>
      <c r="H394" s="230" t="s">
        <v>61</v>
      </c>
      <c r="I394" s="219" t="s">
        <v>62</v>
      </c>
      <c r="J394" s="221" t="s">
        <v>121</v>
      </c>
      <c r="K394" s="219" t="s">
        <v>52</v>
      </c>
      <c r="L394" s="221" t="s">
        <v>54</v>
      </c>
      <c r="M394" s="221"/>
      <c r="N394" s="221" t="s">
        <v>59</v>
      </c>
      <c r="O394" s="224"/>
      <c r="P394" s="221"/>
    </row>
    <row r="395" spans="1:16" ht="51" x14ac:dyDescent="0.2">
      <c r="A395" s="231"/>
      <c r="B395" s="374"/>
      <c r="C395" s="225"/>
      <c r="D395" s="233"/>
      <c r="E395" s="226"/>
      <c r="F395" s="221" t="s">
        <v>58</v>
      </c>
      <c r="G395" s="222" t="s">
        <v>20</v>
      </c>
      <c r="H395" s="230" t="s">
        <v>61</v>
      </c>
      <c r="I395" s="219" t="s">
        <v>62</v>
      </c>
      <c r="J395" s="221" t="s">
        <v>121</v>
      </c>
      <c r="K395" s="219" t="s">
        <v>52</v>
      </c>
      <c r="L395" s="221" t="s">
        <v>54</v>
      </c>
      <c r="M395" s="221"/>
      <c r="N395" s="221" t="s">
        <v>59</v>
      </c>
      <c r="O395" s="224"/>
      <c r="P395" s="221"/>
    </row>
    <row r="396" spans="1:16" ht="51" x14ac:dyDescent="0.2">
      <c r="A396" s="231"/>
      <c r="B396" s="374"/>
      <c r="C396" s="225"/>
      <c r="D396" s="233"/>
      <c r="E396" s="226"/>
      <c r="F396" s="221" t="s">
        <v>60</v>
      </c>
      <c r="G396" s="222" t="s">
        <v>20</v>
      </c>
      <c r="H396" s="230" t="s">
        <v>61</v>
      </c>
      <c r="I396" s="219" t="s">
        <v>62</v>
      </c>
      <c r="J396" s="221" t="s">
        <v>121</v>
      </c>
      <c r="K396" s="219" t="s">
        <v>52</v>
      </c>
      <c r="L396" s="221" t="s">
        <v>54</v>
      </c>
      <c r="M396" s="221"/>
      <c r="N396" s="221" t="s">
        <v>59</v>
      </c>
      <c r="O396" s="224"/>
      <c r="P396" s="221"/>
    </row>
    <row r="397" spans="1:16" ht="34" x14ac:dyDescent="0.2">
      <c r="A397" s="231"/>
      <c r="B397" s="374"/>
      <c r="C397" s="225"/>
      <c r="D397" s="233"/>
      <c r="E397" s="551" t="s">
        <v>235</v>
      </c>
      <c r="F397" s="221" t="s">
        <v>78</v>
      </c>
      <c r="G397" s="222" t="s">
        <v>24</v>
      </c>
      <c r="H397" s="221" t="s">
        <v>79</v>
      </c>
      <c r="I397" s="221"/>
      <c r="J397" s="221" t="s">
        <v>121</v>
      </c>
      <c r="K397" s="221"/>
      <c r="L397" s="221"/>
      <c r="M397" s="221" t="s">
        <v>49</v>
      </c>
      <c r="N397" s="221" t="s">
        <v>80</v>
      </c>
      <c r="O397" s="224"/>
      <c r="P397" s="221"/>
    </row>
    <row r="398" spans="1:16" ht="34" x14ac:dyDescent="0.2">
      <c r="A398" s="231"/>
      <c r="B398" s="374"/>
      <c r="C398" s="225"/>
      <c r="D398" s="233"/>
      <c r="E398" s="552"/>
      <c r="F398" s="221" t="s">
        <v>75</v>
      </c>
      <c r="G398" s="222" t="s">
        <v>22</v>
      </c>
      <c r="H398" s="221" t="s">
        <v>102</v>
      </c>
      <c r="I398" s="221"/>
      <c r="J398" s="221" t="s">
        <v>121</v>
      </c>
      <c r="K398" s="221" t="s">
        <v>47</v>
      </c>
      <c r="L398" s="221"/>
      <c r="M398" s="221"/>
      <c r="N398" s="221"/>
      <c r="O398" s="224"/>
      <c r="P398" s="221" t="s">
        <v>77</v>
      </c>
    </row>
    <row r="399" spans="1:16" ht="51" x14ac:dyDescent="0.2">
      <c r="A399" s="231"/>
      <c r="B399" s="374"/>
      <c r="C399" s="225"/>
      <c r="D399" s="233"/>
      <c r="E399" s="552"/>
      <c r="F399" s="221" t="s">
        <v>56</v>
      </c>
      <c r="G399" s="222" t="s">
        <v>22</v>
      </c>
      <c r="H399" s="221" t="s">
        <v>61</v>
      </c>
      <c r="I399" s="219" t="s">
        <v>62</v>
      </c>
      <c r="J399" s="221" t="s">
        <v>121</v>
      </c>
      <c r="K399" s="221" t="s">
        <v>52</v>
      </c>
      <c r="L399" s="221"/>
      <c r="M399" s="221" t="s">
        <v>49</v>
      </c>
      <c r="N399" s="221" t="s">
        <v>57</v>
      </c>
      <c r="O399" s="224"/>
      <c r="P399" s="221"/>
    </row>
    <row r="400" spans="1:16" ht="51" x14ac:dyDescent="0.2">
      <c r="A400" s="231"/>
      <c r="B400" s="374"/>
      <c r="C400" s="225"/>
      <c r="D400" s="233"/>
      <c r="E400" s="552"/>
      <c r="F400" s="221" t="s">
        <v>53</v>
      </c>
      <c r="G400" s="222" t="s">
        <v>20</v>
      </c>
      <c r="H400" s="221" t="s">
        <v>61</v>
      </c>
      <c r="I400" s="219" t="s">
        <v>62</v>
      </c>
      <c r="J400" s="221" t="s">
        <v>121</v>
      </c>
      <c r="K400" s="221" t="s">
        <v>52</v>
      </c>
      <c r="L400" s="221" t="s">
        <v>54</v>
      </c>
      <c r="M400" s="221"/>
      <c r="N400" s="221"/>
      <c r="O400" s="224"/>
      <c r="P400" s="221"/>
    </row>
    <row r="401" spans="1:16" ht="51" x14ac:dyDescent="0.2">
      <c r="A401" s="231"/>
      <c r="B401" s="374"/>
      <c r="C401" s="225"/>
      <c r="D401" s="233"/>
      <c r="E401" s="552"/>
      <c r="F401" s="221" t="s">
        <v>58</v>
      </c>
      <c r="G401" s="222" t="s">
        <v>20</v>
      </c>
      <c r="H401" s="221" t="s">
        <v>61</v>
      </c>
      <c r="I401" s="219" t="s">
        <v>62</v>
      </c>
      <c r="J401" s="221" t="s">
        <v>121</v>
      </c>
      <c r="K401" s="221" t="s">
        <v>52</v>
      </c>
      <c r="L401" s="221" t="s">
        <v>54</v>
      </c>
      <c r="M401" s="221"/>
      <c r="N401" s="221" t="s">
        <v>59</v>
      </c>
      <c r="O401" s="224"/>
      <c r="P401" s="221"/>
    </row>
    <row r="402" spans="1:16" ht="51" x14ac:dyDescent="0.2">
      <c r="A402" s="231"/>
      <c r="B402" s="375"/>
      <c r="C402" s="227"/>
      <c r="D402" s="234"/>
      <c r="E402" s="553"/>
      <c r="F402" s="221" t="s">
        <v>60</v>
      </c>
      <c r="G402" s="222" t="s">
        <v>20</v>
      </c>
      <c r="H402" s="221" t="s">
        <v>61</v>
      </c>
      <c r="I402" s="221" t="s">
        <v>62</v>
      </c>
      <c r="J402" s="221" t="s">
        <v>121</v>
      </c>
      <c r="K402" s="221" t="s">
        <v>52</v>
      </c>
      <c r="L402" s="221" t="s">
        <v>54</v>
      </c>
      <c r="M402" s="221"/>
      <c r="N402" s="221" t="s">
        <v>59</v>
      </c>
      <c r="O402" s="224"/>
      <c r="P402" s="221"/>
    </row>
  </sheetData>
  <mergeCells count="29">
    <mergeCell ref="E101:E103"/>
    <mergeCell ref="E106:E108"/>
    <mergeCell ref="E318:E323"/>
    <mergeCell ref="E331:E336"/>
    <mergeCell ref="E297:E300"/>
    <mergeCell ref="E229:E234"/>
    <mergeCell ref="E242:E247"/>
    <mergeCell ref="E255:E260"/>
    <mergeCell ref="E287:E290"/>
    <mergeCell ref="E140:E141"/>
    <mergeCell ref="E159:E161"/>
    <mergeCell ref="E147:E149"/>
    <mergeCell ref="E267:E270"/>
    <mergeCell ref="E397:E402"/>
    <mergeCell ref="I2:P2"/>
    <mergeCell ref="F2:G2"/>
    <mergeCell ref="A2:A3"/>
    <mergeCell ref="E2:E3"/>
    <mergeCell ref="H2:H3"/>
    <mergeCell ref="E51:E52"/>
    <mergeCell ref="E49:E50"/>
    <mergeCell ref="E65:E69"/>
    <mergeCell ref="E85:E88"/>
    <mergeCell ref="E42:E47"/>
    <mergeCell ref="E55:E56"/>
    <mergeCell ref="E219:E221"/>
    <mergeCell ref="E135:E137"/>
    <mergeCell ref="A100:A101"/>
    <mergeCell ref="E131:E132"/>
  </mergeCells>
  <pageMargins left="1" right="1" top="1" bottom="1" header="0.5" footer="0.5"/>
  <pageSetup scale="18" fitToHeight="3"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335EE-DA05-F14D-A17F-CABBCAC018DA}">
  <sheetPr>
    <pageSetUpPr fitToPage="1"/>
  </sheetPr>
  <dimension ref="A2:T402"/>
  <sheetViews>
    <sheetView zoomScale="77" zoomScaleNormal="77" workbookViewId="0">
      <selection activeCell="S8" sqref="S8"/>
    </sheetView>
  </sheetViews>
  <sheetFormatPr baseColWidth="10" defaultColWidth="11" defaultRowHeight="16" x14ac:dyDescent="0.2"/>
  <cols>
    <col min="1" max="1" width="21.5" customWidth="1"/>
    <col min="2" max="2" width="5.6640625" style="46" customWidth="1"/>
    <col min="3" max="3" width="22.5" customWidth="1"/>
    <col min="4" max="4" width="14.1640625" style="216" customWidth="1"/>
    <col min="5" max="5" width="24.6640625" style="18" customWidth="1"/>
    <col min="6" max="6" width="21.5" customWidth="1"/>
    <col min="7" max="7" width="15" style="30" customWidth="1"/>
    <col min="8" max="8" width="18.6640625" customWidth="1"/>
    <col min="9" max="9" width="19" customWidth="1"/>
    <col min="10" max="10" width="16.1640625" style="18" customWidth="1"/>
    <col min="11" max="11" width="30.33203125" style="18" customWidth="1"/>
    <col min="12" max="12" width="16" customWidth="1"/>
    <col min="13" max="13" width="18.83203125" style="18" customWidth="1"/>
    <col min="14" max="14" width="25.33203125" customWidth="1"/>
    <col min="15" max="15" width="18.1640625" style="55" customWidth="1"/>
    <col min="16" max="16" width="16.83203125" style="125" customWidth="1"/>
    <col min="18" max="18" width="8.1640625" customWidth="1"/>
    <col min="19" max="19" width="72.33203125" customWidth="1"/>
    <col min="20" max="20" width="74.5" customWidth="1"/>
  </cols>
  <sheetData>
    <row r="2" spans="1:20" x14ac:dyDescent="0.2">
      <c r="A2" s="557" t="s">
        <v>26</v>
      </c>
      <c r="B2" s="302"/>
      <c r="C2" s="303" t="s">
        <v>27</v>
      </c>
      <c r="D2" s="304"/>
      <c r="E2" s="560" t="s">
        <v>191</v>
      </c>
      <c r="F2" s="557" t="s">
        <v>28</v>
      </c>
      <c r="G2" s="558"/>
      <c r="H2" s="562" t="s">
        <v>29</v>
      </c>
      <c r="I2" s="554" t="s">
        <v>30</v>
      </c>
      <c r="J2" s="555"/>
      <c r="K2" s="555"/>
      <c r="L2" s="555"/>
      <c r="M2" s="555"/>
      <c r="N2" s="555"/>
      <c r="O2" s="555"/>
      <c r="P2" s="556"/>
    </row>
    <row r="3" spans="1:20" ht="17" x14ac:dyDescent="0.2">
      <c r="A3" s="559"/>
      <c r="B3" s="266" t="s">
        <v>168</v>
      </c>
      <c r="C3" s="407"/>
      <c r="D3" s="191" t="s">
        <v>31</v>
      </c>
      <c r="E3" s="561"/>
      <c r="F3" s="25"/>
      <c r="G3" s="19" t="s">
        <v>32</v>
      </c>
      <c r="H3" s="563"/>
      <c r="I3" s="20" t="s">
        <v>33</v>
      </c>
      <c r="J3" s="34" t="s">
        <v>34</v>
      </c>
      <c r="K3" s="34" t="s">
        <v>35</v>
      </c>
      <c r="L3" s="21" t="s">
        <v>36</v>
      </c>
      <c r="M3" s="34" t="s">
        <v>37</v>
      </c>
      <c r="N3" s="21" t="s">
        <v>38</v>
      </c>
      <c r="O3" s="56" t="s">
        <v>39</v>
      </c>
      <c r="P3" s="259" t="s">
        <v>40</v>
      </c>
    </row>
    <row r="4" spans="1:20" ht="68" x14ac:dyDescent="0.2">
      <c r="A4" s="11" t="s">
        <v>41</v>
      </c>
      <c r="B4" s="305" t="s">
        <v>210</v>
      </c>
      <c r="C4" s="6" t="s">
        <v>183</v>
      </c>
      <c r="D4" s="192">
        <f>'Importance weights'!D4</f>
        <v>2</v>
      </c>
      <c r="E4" s="2" t="s">
        <v>42</v>
      </c>
      <c r="F4" s="478" t="s">
        <v>43</v>
      </c>
      <c r="G4" s="479" t="s">
        <v>24</v>
      </c>
      <c r="H4" s="478" t="s">
        <v>44</v>
      </c>
      <c r="I4" s="480" t="s">
        <v>45</v>
      </c>
      <c r="J4" s="480" t="s">
        <v>46</v>
      </c>
      <c r="K4" s="480" t="s">
        <v>47</v>
      </c>
      <c r="L4" s="478" t="s">
        <v>48</v>
      </c>
      <c r="M4" s="480" t="s">
        <v>49</v>
      </c>
      <c r="N4" s="478" t="s">
        <v>48</v>
      </c>
      <c r="O4" s="481"/>
      <c r="P4" s="478"/>
      <c r="Q4" s="517" t="s">
        <v>344</v>
      </c>
      <c r="T4" s="482" t="s">
        <v>340</v>
      </c>
    </row>
    <row r="5" spans="1:20" ht="51" x14ac:dyDescent="0.2">
      <c r="A5" s="12"/>
      <c r="B5" s="305"/>
      <c r="C5" s="60"/>
      <c r="D5" s="193"/>
      <c r="E5" s="3"/>
      <c r="F5" s="1" t="s">
        <v>282</v>
      </c>
      <c r="G5" s="26" t="s">
        <v>22</v>
      </c>
      <c r="H5" s="1" t="s">
        <v>51</v>
      </c>
      <c r="I5" s="6" t="s">
        <v>45</v>
      </c>
      <c r="J5" s="6" t="s">
        <v>46</v>
      </c>
      <c r="K5" s="6" t="s">
        <v>52</v>
      </c>
      <c r="L5" s="1"/>
      <c r="M5" s="6" t="s">
        <v>49</v>
      </c>
      <c r="N5" s="1" t="s">
        <v>48</v>
      </c>
      <c r="O5" s="57"/>
      <c r="P5" s="1"/>
    </row>
    <row r="6" spans="1:20" ht="51" x14ac:dyDescent="0.2">
      <c r="A6" s="12"/>
      <c r="B6" s="305"/>
      <c r="C6" s="60"/>
      <c r="D6" s="193"/>
      <c r="E6" s="3"/>
      <c r="F6" s="478" t="s">
        <v>53</v>
      </c>
      <c r="G6" s="479" t="s">
        <v>20</v>
      </c>
      <c r="H6" s="478" t="s">
        <v>51</v>
      </c>
      <c r="I6" s="480" t="s">
        <v>45</v>
      </c>
      <c r="J6" s="480" t="s">
        <v>46</v>
      </c>
      <c r="K6" s="480" t="s">
        <v>52</v>
      </c>
      <c r="L6" s="478" t="s">
        <v>54</v>
      </c>
      <c r="M6" s="480"/>
      <c r="N6" s="478"/>
      <c r="O6" s="481"/>
      <c r="P6" s="478"/>
      <c r="Q6" s="517" t="s">
        <v>344</v>
      </c>
    </row>
    <row r="7" spans="1:20" ht="51" x14ac:dyDescent="0.2">
      <c r="A7" s="12"/>
      <c r="B7" s="305"/>
      <c r="C7" s="60"/>
      <c r="D7" s="193"/>
      <c r="E7" s="2" t="s">
        <v>209</v>
      </c>
      <c r="F7" s="1" t="s">
        <v>292</v>
      </c>
      <c r="G7" s="26" t="s">
        <v>22</v>
      </c>
      <c r="H7" s="1" t="s">
        <v>51</v>
      </c>
      <c r="I7" s="6" t="s">
        <v>45</v>
      </c>
      <c r="J7" s="1" t="s">
        <v>46</v>
      </c>
      <c r="K7" s="6" t="s">
        <v>52</v>
      </c>
      <c r="L7" s="1"/>
      <c r="M7" s="1" t="s">
        <v>49</v>
      </c>
      <c r="N7" s="1" t="s">
        <v>57</v>
      </c>
      <c r="O7" s="57"/>
      <c r="P7" s="1"/>
    </row>
    <row r="8" spans="1:20" s="18" customFormat="1" ht="49" customHeight="1" x14ac:dyDescent="0.2">
      <c r="A8" s="12"/>
      <c r="B8" s="305"/>
      <c r="C8" s="60"/>
      <c r="D8" s="194"/>
      <c r="E8" s="71"/>
      <c r="F8" s="483" t="s">
        <v>58</v>
      </c>
      <c r="G8" s="479" t="s">
        <v>20</v>
      </c>
      <c r="H8" s="478" t="s">
        <v>51</v>
      </c>
      <c r="I8" s="480" t="s">
        <v>45</v>
      </c>
      <c r="J8" s="478" t="s">
        <v>46</v>
      </c>
      <c r="K8" s="480" t="s">
        <v>52</v>
      </c>
      <c r="L8" s="478" t="s">
        <v>54</v>
      </c>
      <c r="M8" s="478"/>
      <c r="N8" s="478" t="s">
        <v>59</v>
      </c>
      <c r="O8" s="481"/>
      <c r="P8" s="478"/>
      <c r="Q8" s="517" t="s">
        <v>344</v>
      </c>
    </row>
    <row r="9" spans="1:20" ht="51" x14ac:dyDescent="0.2">
      <c r="A9" s="12"/>
      <c r="B9" s="262"/>
      <c r="C9" s="7"/>
      <c r="D9" s="195"/>
      <c r="E9" s="7"/>
      <c r="F9" s="478" t="s">
        <v>60</v>
      </c>
      <c r="G9" s="479" t="s">
        <v>20</v>
      </c>
      <c r="H9" s="478" t="s">
        <v>51</v>
      </c>
      <c r="I9" s="478" t="s">
        <v>45</v>
      </c>
      <c r="J9" s="478" t="s">
        <v>46</v>
      </c>
      <c r="K9" s="478" t="s">
        <v>52</v>
      </c>
      <c r="L9" s="478" t="s">
        <v>54</v>
      </c>
      <c r="M9" s="478"/>
      <c r="N9" s="478" t="s">
        <v>59</v>
      </c>
      <c r="O9" s="484"/>
      <c r="P9" s="483"/>
      <c r="Q9" s="517" t="s">
        <v>344</v>
      </c>
    </row>
    <row r="10" spans="1:20" x14ac:dyDescent="0.2">
      <c r="A10" s="12"/>
      <c r="B10" s="27"/>
      <c r="C10" s="13"/>
      <c r="D10" s="196"/>
      <c r="E10" s="13"/>
      <c r="F10" s="63"/>
      <c r="G10" s="85"/>
      <c r="H10" s="63"/>
      <c r="I10" s="63"/>
      <c r="J10" s="63"/>
      <c r="K10" s="63"/>
      <c r="L10" s="63"/>
      <c r="M10" s="63"/>
      <c r="N10" s="63"/>
      <c r="O10" s="121"/>
      <c r="P10" s="63"/>
    </row>
    <row r="11" spans="1:20" ht="50" customHeight="1" x14ac:dyDescent="0.2">
      <c r="A11" s="12"/>
      <c r="B11" s="72" t="s">
        <v>211</v>
      </c>
      <c r="C11" s="299" t="s">
        <v>184</v>
      </c>
      <c r="D11" s="197">
        <f>'Importance weights'!D5</f>
        <v>2</v>
      </c>
      <c r="E11" s="81" t="s">
        <v>223</v>
      </c>
      <c r="F11" s="1" t="s">
        <v>292</v>
      </c>
      <c r="G11" s="26" t="s">
        <v>22</v>
      </c>
      <c r="H11" s="65" t="s">
        <v>61</v>
      </c>
      <c r="I11" s="6" t="s">
        <v>62</v>
      </c>
      <c r="J11" s="6" t="s">
        <v>185</v>
      </c>
      <c r="K11" s="6" t="s">
        <v>52</v>
      </c>
      <c r="L11" s="1"/>
      <c r="M11" s="1" t="s">
        <v>49</v>
      </c>
      <c r="N11" s="1" t="s">
        <v>57</v>
      </c>
      <c r="O11" s="120"/>
      <c r="P11" s="7"/>
    </row>
    <row r="12" spans="1:20" ht="42" customHeight="1" x14ac:dyDescent="0.2">
      <c r="A12" s="12"/>
      <c r="B12" s="305"/>
      <c r="C12" s="298"/>
      <c r="D12" s="194"/>
      <c r="E12" s="60"/>
      <c r="F12" s="483" t="s">
        <v>64</v>
      </c>
      <c r="G12" s="479" t="s">
        <v>24</v>
      </c>
      <c r="H12" s="485" t="s">
        <v>65</v>
      </c>
      <c r="I12" s="478" t="s">
        <v>62</v>
      </c>
      <c r="J12" s="478" t="s">
        <v>185</v>
      </c>
      <c r="K12" s="478" t="s">
        <v>66</v>
      </c>
      <c r="L12" s="478"/>
      <c r="M12" s="478" t="s">
        <v>49</v>
      </c>
      <c r="N12" s="478"/>
      <c r="O12" s="486"/>
      <c r="P12" s="7"/>
      <c r="Q12" t="s">
        <v>287</v>
      </c>
    </row>
    <row r="13" spans="1:20" ht="31" customHeight="1" x14ac:dyDescent="0.2">
      <c r="A13" s="12"/>
      <c r="B13" s="350"/>
      <c r="C13" s="60"/>
      <c r="D13" s="193"/>
      <c r="E13" s="264"/>
      <c r="F13" s="488" t="s">
        <v>286</v>
      </c>
      <c r="G13" s="489" t="s">
        <v>22</v>
      </c>
      <c r="H13" s="488" t="s">
        <v>61</v>
      </c>
      <c r="I13" s="488"/>
      <c r="J13" s="488" t="s">
        <v>185</v>
      </c>
      <c r="K13" s="488" t="s">
        <v>74</v>
      </c>
      <c r="L13" s="488"/>
      <c r="M13" s="488" t="s">
        <v>49</v>
      </c>
      <c r="N13" s="488"/>
      <c r="O13" s="61"/>
      <c r="P13" s="1"/>
      <c r="Q13" t="s">
        <v>289</v>
      </c>
    </row>
    <row r="14" spans="1:20" ht="51" x14ac:dyDescent="0.2">
      <c r="A14" s="12"/>
      <c r="B14" s="305"/>
      <c r="C14" s="298"/>
      <c r="D14" s="194"/>
      <c r="E14" s="172"/>
      <c r="F14" s="1" t="s">
        <v>282</v>
      </c>
      <c r="G14" s="26" t="s">
        <v>22</v>
      </c>
      <c r="H14" s="1" t="s">
        <v>51</v>
      </c>
      <c r="I14" s="1" t="s">
        <v>62</v>
      </c>
      <c r="J14" s="1" t="s">
        <v>185</v>
      </c>
      <c r="K14" s="6" t="s">
        <v>52</v>
      </c>
      <c r="L14" s="1"/>
      <c r="M14" s="6" t="s">
        <v>49</v>
      </c>
      <c r="N14" s="1"/>
      <c r="O14" s="61"/>
      <c r="P14" s="1"/>
      <c r="Q14" s="124"/>
    </row>
    <row r="15" spans="1:20" ht="51" x14ac:dyDescent="0.2">
      <c r="A15" s="12"/>
      <c r="B15" s="305"/>
      <c r="C15" s="298"/>
      <c r="D15" s="194"/>
      <c r="E15" s="172"/>
      <c r="F15" s="483" t="s">
        <v>53</v>
      </c>
      <c r="G15" s="479" t="s">
        <v>20</v>
      </c>
      <c r="H15" s="487" t="s">
        <v>61</v>
      </c>
      <c r="I15" s="480" t="s">
        <v>62</v>
      </c>
      <c r="J15" s="478" t="s">
        <v>185</v>
      </c>
      <c r="K15" s="480" t="s">
        <v>52</v>
      </c>
      <c r="L15" s="478" t="s">
        <v>54</v>
      </c>
      <c r="M15" s="478"/>
      <c r="N15" s="478"/>
      <c r="O15" s="484"/>
      <c r="P15" s="478"/>
      <c r="Q15" t="s">
        <v>287</v>
      </c>
      <c r="R15" s="124"/>
    </row>
    <row r="16" spans="1:20" ht="51" x14ac:dyDescent="0.2">
      <c r="A16" s="12"/>
      <c r="B16" s="305"/>
      <c r="C16" s="298"/>
      <c r="D16" s="194"/>
      <c r="E16" s="172"/>
      <c r="F16" s="483" t="s">
        <v>58</v>
      </c>
      <c r="G16" s="479" t="s">
        <v>20</v>
      </c>
      <c r="H16" s="487" t="s">
        <v>61</v>
      </c>
      <c r="I16" s="480" t="s">
        <v>62</v>
      </c>
      <c r="J16" s="478" t="s">
        <v>185</v>
      </c>
      <c r="K16" s="480" t="s">
        <v>52</v>
      </c>
      <c r="L16" s="478" t="s">
        <v>54</v>
      </c>
      <c r="M16" s="478"/>
      <c r="N16" s="478" t="s">
        <v>59</v>
      </c>
      <c r="O16" s="484"/>
      <c r="P16" s="478"/>
      <c r="Q16" t="s">
        <v>287</v>
      </c>
      <c r="R16" s="124"/>
    </row>
    <row r="17" spans="1:17" ht="51" x14ac:dyDescent="0.2">
      <c r="A17" s="12"/>
      <c r="B17" s="490"/>
      <c r="C17" s="420"/>
      <c r="D17" s="195"/>
      <c r="E17" s="7"/>
      <c r="F17" s="478" t="s">
        <v>60</v>
      </c>
      <c r="G17" s="479" t="s">
        <v>20</v>
      </c>
      <c r="H17" s="478" t="s">
        <v>61</v>
      </c>
      <c r="I17" s="478" t="s">
        <v>62</v>
      </c>
      <c r="J17" s="478" t="s">
        <v>185</v>
      </c>
      <c r="K17" s="478" t="s">
        <v>52</v>
      </c>
      <c r="L17" s="478" t="s">
        <v>54</v>
      </c>
      <c r="M17" s="478"/>
      <c r="N17" s="478" t="s">
        <v>59</v>
      </c>
      <c r="O17" s="484"/>
      <c r="P17" s="478"/>
      <c r="Q17" t="s">
        <v>287</v>
      </c>
    </row>
    <row r="18" spans="1:17" x14ac:dyDescent="0.2">
      <c r="A18" s="12"/>
      <c r="B18" s="27"/>
      <c r="C18" s="13"/>
      <c r="D18" s="196"/>
      <c r="E18" s="13"/>
      <c r="F18" s="13"/>
      <c r="G18" s="27"/>
      <c r="H18" s="13"/>
      <c r="I18" s="13"/>
      <c r="J18" s="23"/>
      <c r="K18" s="23"/>
      <c r="L18" s="23"/>
      <c r="M18" s="23"/>
      <c r="N18" s="23"/>
      <c r="O18" s="58"/>
      <c r="P18" s="13"/>
    </row>
    <row r="19" spans="1:17" ht="34" x14ac:dyDescent="0.2">
      <c r="A19" s="12"/>
      <c r="B19" s="72" t="s">
        <v>212</v>
      </c>
      <c r="C19" s="2" t="s">
        <v>187</v>
      </c>
      <c r="D19" s="192">
        <f>'Importance weights'!D6</f>
        <v>10</v>
      </c>
      <c r="E19" s="6" t="s">
        <v>222</v>
      </c>
      <c r="F19" s="1" t="s">
        <v>290</v>
      </c>
      <c r="G19" s="26" t="s">
        <v>24</v>
      </c>
      <c r="H19" s="1" t="s">
        <v>72</v>
      </c>
      <c r="I19" s="1"/>
      <c r="J19" s="22" t="s">
        <v>185</v>
      </c>
      <c r="K19" s="22" t="s">
        <v>66</v>
      </c>
      <c r="L19" s="22"/>
      <c r="M19" s="22" t="s">
        <v>49</v>
      </c>
      <c r="N19" s="22"/>
      <c r="O19" s="61"/>
      <c r="P19" s="1"/>
    </row>
    <row r="20" spans="1:17" ht="31" customHeight="1" x14ac:dyDescent="0.2">
      <c r="A20" s="12"/>
      <c r="B20" s="350"/>
      <c r="C20" s="60"/>
      <c r="D20" s="193"/>
      <c r="E20" s="264"/>
      <c r="F20" s="1" t="s">
        <v>286</v>
      </c>
      <c r="G20" s="26" t="s">
        <v>22</v>
      </c>
      <c r="H20" s="1" t="s">
        <v>61</v>
      </c>
      <c r="I20" s="1"/>
      <c r="J20" s="1" t="s">
        <v>185</v>
      </c>
      <c r="K20" s="1" t="s">
        <v>74</v>
      </c>
      <c r="L20" s="1"/>
      <c r="M20" s="1" t="s">
        <v>49</v>
      </c>
      <c r="N20" s="1"/>
      <c r="O20" s="491"/>
      <c r="P20" s="488"/>
    </row>
    <row r="21" spans="1:17" ht="51" x14ac:dyDescent="0.2">
      <c r="A21" s="12"/>
      <c r="B21" s="350"/>
      <c r="C21" s="60"/>
      <c r="D21" s="193"/>
      <c r="E21" s="264"/>
      <c r="F21" s="1" t="s">
        <v>292</v>
      </c>
      <c r="G21" s="26" t="s">
        <v>22</v>
      </c>
      <c r="H21" s="1" t="s">
        <v>61</v>
      </c>
      <c r="I21" s="1" t="s">
        <v>62</v>
      </c>
      <c r="J21" s="1" t="s">
        <v>185</v>
      </c>
      <c r="K21" s="1" t="s">
        <v>52</v>
      </c>
      <c r="L21" s="1"/>
      <c r="M21" s="1" t="s">
        <v>49</v>
      </c>
      <c r="N21" s="1" t="s">
        <v>57</v>
      </c>
      <c r="O21" s="61"/>
      <c r="P21" s="1"/>
    </row>
    <row r="22" spans="1:17" ht="51" x14ac:dyDescent="0.2">
      <c r="A22" s="12"/>
      <c r="B22" s="350"/>
      <c r="C22" s="60"/>
      <c r="D22" s="193"/>
      <c r="E22" s="264"/>
      <c r="F22" s="1" t="s">
        <v>282</v>
      </c>
      <c r="G22" s="26" t="s">
        <v>20</v>
      </c>
      <c r="H22" s="1" t="s">
        <v>61</v>
      </c>
      <c r="I22" s="1" t="s">
        <v>62</v>
      </c>
      <c r="J22" s="1" t="s">
        <v>185</v>
      </c>
      <c r="K22" s="1" t="s">
        <v>52</v>
      </c>
      <c r="L22" s="1" t="s">
        <v>54</v>
      </c>
      <c r="M22" s="1"/>
      <c r="N22" s="1" t="s">
        <v>59</v>
      </c>
      <c r="O22" s="61"/>
      <c r="P22" s="1"/>
    </row>
    <row r="23" spans="1:17" ht="51" x14ac:dyDescent="0.2">
      <c r="A23" s="12"/>
      <c r="B23" s="350"/>
      <c r="C23" s="60"/>
      <c r="D23" s="193"/>
      <c r="E23" s="264"/>
      <c r="F23" s="1" t="s">
        <v>291</v>
      </c>
      <c r="G23" s="26" t="s">
        <v>20</v>
      </c>
      <c r="H23" s="1" t="s">
        <v>61</v>
      </c>
      <c r="I23" s="1" t="s">
        <v>62</v>
      </c>
      <c r="J23" s="1" t="s">
        <v>185</v>
      </c>
      <c r="K23" s="1" t="s">
        <v>52</v>
      </c>
      <c r="L23" s="1" t="s">
        <v>54</v>
      </c>
      <c r="M23" s="1"/>
      <c r="N23" s="1" t="s">
        <v>59</v>
      </c>
      <c r="O23" s="61"/>
      <c r="P23" s="1"/>
    </row>
    <row r="24" spans="1:17" ht="51" x14ac:dyDescent="0.2">
      <c r="A24" s="12"/>
      <c r="B24" s="350"/>
      <c r="C24" s="60"/>
      <c r="D24" s="193"/>
      <c r="E24" s="264"/>
      <c r="F24" s="1" t="s">
        <v>252</v>
      </c>
      <c r="G24" s="26" t="s">
        <v>20</v>
      </c>
      <c r="H24" s="1" t="s">
        <v>61</v>
      </c>
      <c r="I24" s="1" t="s">
        <v>62</v>
      </c>
      <c r="J24" s="1" t="s">
        <v>185</v>
      </c>
      <c r="K24" s="1" t="s">
        <v>52</v>
      </c>
      <c r="L24" s="1" t="s">
        <v>54</v>
      </c>
      <c r="M24" s="1"/>
      <c r="N24" s="1" t="s">
        <v>59</v>
      </c>
      <c r="O24" s="61"/>
      <c r="P24" s="1"/>
    </row>
    <row r="25" spans="1:17" ht="85" x14ac:dyDescent="0.2">
      <c r="A25" s="12"/>
      <c r="B25" s="350"/>
      <c r="C25" s="80"/>
      <c r="D25" s="80"/>
      <c r="E25" s="81" t="s">
        <v>235</v>
      </c>
      <c r="F25" s="7" t="s">
        <v>290</v>
      </c>
      <c r="G25" s="262" t="s">
        <v>22</v>
      </c>
      <c r="H25" s="7" t="s">
        <v>72</v>
      </c>
      <c r="I25" s="7" t="s">
        <v>76</v>
      </c>
      <c r="J25" s="7" t="s">
        <v>185</v>
      </c>
      <c r="K25" s="7" t="s">
        <v>47</v>
      </c>
      <c r="L25" s="7"/>
      <c r="M25" s="7" t="s">
        <v>49</v>
      </c>
      <c r="N25" s="7"/>
      <c r="O25" s="263"/>
      <c r="P25" s="7" t="s">
        <v>77</v>
      </c>
    </row>
    <row r="26" spans="1:17" ht="51" customHeight="1" x14ac:dyDescent="0.2">
      <c r="A26" s="12"/>
      <c r="B26" s="350"/>
      <c r="C26" s="80"/>
      <c r="D26" s="194"/>
      <c r="E26" s="71"/>
      <c r="F26" s="65" t="s">
        <v>307</v>
      </c>
      <c r="G26" s="26" t="s">
        <v>24</v>
      </c>
      <c r="H26" s="5" t="s">
        <v>79</v>
      </c>
      <c r="I26" s="6" t="s">
        <v>62</v>
      </c>
      <c r="J26" s="6" t="s">
        <v>185</v>
      </c>
      <c r="K26" s="6" t="s">
        <v>52</v>
      </c>
      <c r="L26" s="1"/>
      <c r="M26" s="1" t="s">
        <v>49</v>
      </c>
      <c r="N26" s="1" t="s">
        <v>80</v>
      </c>
      <c r="O26" s="57"/>
      <c r="P26" s="1"/>
    </row>
    <row r="27" spans="1:17" ht="51" x14ac:dyDescent="0.2">
      <c r="A27" s="12"/>
      <c r="B27" s="350"/>
      <c r="C27" s="60"/>
      <c r="D27" s="194"/>
      <c r="E27" s="68"/>
      <c r="F27" s="1" t="s">
        <v>292</v>
      </c>
      <c r="G27" s="26" t="s">
        <v>22</v>
      </c>
      <c r="H27" s="5" t="s">
        <v>61</v>
      </c>
      <c r="I27" s="6" t="s">
        <v>62</v>
      </c>
      <c r="J27" s="6" t="s">
        <v>185</v>
      </c>
      <c r="K27" s="6" t="s">
        <v>52</v>
      </c>
      <c r="L27" s="1"/>
      <c r="M27" s="1" t="s">
        <v>49</v>
      </c>
      <c r="N27" s="1" t="s">
        <v>57</v>
      </c>
      <c r="O27" s="57"/>
      <c r="P27" s="1"/>
    </row>
    <row r="28" spans="1:17" ht="51" x14ac:dyDescent="0.2">
      <c r="A28" s="12"/>
      <c r="B28" s="350"/>
      <c r="C28" s="60"/>
      <c r="D28" s="194"/>
      <c r="E28" s="68"/>
      <c r="F28" s="65" t="s">
        <v>282</v>
      </c>
      <c r="G28" s="26" t="s">
        <v>20</v>
      </c>
      <c r="H28" s="5" t="s">
        <v>61</v>
      </c>
      <c r="I28" s="6" t="s">
        <v>62</v>
      </c>
      <c r="J28" s="6" t="s">
        <v>185</v>
      </c>
      <c r="K28" s="6" t="s">
        <v>52</v>
      </c>
      <c r="L28" s="1" t="s">
        <v>54</v>
      </c>
      <c r="M28" s="1"/>
      <c r="N28" s="1" t="s">
        <v>59</v>
      </c>
      <c r="O28" s="57"/>
      <c r="P28" s="1"/>
    </row>
    <row r="29" spans="1:17" ht="51" x14ac:dyDescent="0.2">
      <c r="A29" s="12"/>
      <c r="B29" s="350"/>
      <c r="C29" s="60"/>
      <c r="D29" s="194"/>
      <c r="E29" s="68"/>
      <c r="F29" s="65" t="s">
        <v>248</v>
      </c>
      <c r="G29" s="26" t="s">
        <v>20</v>
      </c>
      <c r="H29" s="5" t="s">
        <v>61</v>
      </c>
      <c r="I29" s="6" t="s">
        <v>62</v>
      </c>
      <c r="J29" s="6" t="s">
        <v>185</v>
      </c>
      <c r="K29" s="6" t="s">
        <v>52</v>
      </c>
      <c r="L29" s="1" t="s">
        <v>54</v>
      </c>
      <c r="M29" s="1"/>
      <c r="N29" s="1" t="s">
        <v>59</v>
      </c>
      <c r="O29" s="57"/>
      <c r="P29" s="1"/>
    </row>
    <row r="30" spans="1:17" ht="51" x14ac:dyDescent="0.2">
      <c r="A30" s="12"/>
      <c r="B30" s="350"/>
      <c r="C30" s="60"/>
      <c r="D30" s="194"/>
      <c r="E30" s="69"/>
      <c r="F30" s="65" t="s">
        <v>252</v>
      </c>
      <c r="G30" s="26" t="s">
        <v>20</v>
      </c>
      <c r="H30" s="5" t="s">
        <v>61</v>
      </c>
      <c r="I30" s="6" t="s">
        <v>62</v>
      </c>
      <c r="J30" s="6" t="s">
        <v>185</v>
      </c>
      <c r="K30" s="6" t="s">
        <v>52</v>
      </c>
      <c r="L30" s="1" t="s">
        <v>54</v>
      </c>
      <c r="M30" s="1"/>
      <c r="N30" s="1" t="s">
        <v>59</v>
      </c>
      <c r="O30" s="57"/>
      <c r="P30" s="1"/>
    </row>
    <row r="31" spans="1:17" ht="51" customHeight="1" x14ac:dyDescent="0.2">
      <c r="A31" s="12"/>
      <c r="B31" s="350"/>
      <c r="C31" s="60"/>
      <c r="D31" s="193"/>
      <c r="E31" s="7" t="s">
        <v>81</v>
      </c>
      <c r="F31" s="1" t="s">
        <v>286</v>
      </c>
      <c r="G31" s="26" t="s">
        <v>22</v>
      </c>
      <c r="H31" s="1" t="s">
        <v>61</v>
      </c>
      <c r="I31" s="6" t="s">
        <v>62</v>
      </c>
      <c r="J31" s="6" t="s">
        <v>185</v>
      </c>
      <c r="K31" s="6" t="s">
        <v>52</v>
      </c>
      <c r="L31" s="1"/>
      <c r="M31" s="1" t="s">
        <v>49</v>
      </c>
      <c r="N31" s="1"/>
      <c r="O31" s="57"/>
      <c r="P31" s="1"/>
    </row>
    <row r="32" spans="1:17" ht="34" x14ac:dyDescent="0.2">
      <c r="A32" s="12"/>
      <c r="B32" s="350"/>
      <c r="C32" s="60"/>
      <c r="D32" s="193"/>
      <c r="E32" s="6" t="s">
        <v>67</v>
      </c>
      <c r="F32" s="1" t="s">
        <v>295</v>
      </c>
      <c r="G32" s="26" t="s">
        <v>24</v>
      </c>
      <c r="H32" s="65" t="s">
        <v>69</v>
      </c>
      <c r="I32" s="6" t="s">
        <v>62</v>
      </c>
      <c r="J32" s="6" t="s">
        <v>185</v>
      </c>
      <c r="K32" s="6" t="s">
        <v>47</v>
      </c>
      <c r="L32" s="1"/>
      <c r="M32" s="1" t="s">
        <v>49</v>
      </c>
      <c r="N32" s="1"/>
      <c r="O32" s="57"/>
      <c r="P32" s="1"/>
    </row>
    <row r="33" spans="1:16" ht="51" x14ac:dyDescent="0.2">
      <c r="A33" s="12"/>
      <c r="B33" s="350"/>
      <c r="C33" s="60"/>
      <c r="D33" s="193"/>
      <c r="E33" s="173"/>
      <c r="F33" s="1" t="s">
        <v>294</v>
      </c>
      <c r="G33" s="26" t="s">
        <v>22</v>
      </c>
      <c r="H33" s="65" t="s">
        <v>61</v>
      </c>
      <c r="I33" s="6" t="s">
        <v>62</v>
      </c>
      <c r="J33" s="6" t="s">
        <v>185</v>
      </c>
      <c r="K33" s="6" t="s">
        <v>52</v>
      </c>
      <c r="L33" s="1"/>
      <c r="M33" s="1" t="s">
        <v>49</v>
      </c>
      <c r="N33" s="1" t="s">
        <v>57</v>
      </c>
      <c r="O33" s="57"/>
      <c r="P33" s="1"/>
    </row>
    <row r="34" spans="1:16" ht="51" x14ac:dyDescent="0.2">
      <c r="A34" s="12"/>
      <c r="B34" s="350"/>
      <c r="C34" s="60"/>
      <c r="D34" s="193"/>
      <c r="E34" s="7"/>
      <c r="F34" s="1" t="s">
        <v>248</v>
      </c>
      <c r="G34" s="26" t="s">
        <v>20</v>
      </c>
      <c r="H34" s="5" t="s">
        <v>61</v>
      </c>
      <c r="I34" s="6" t="s">
        <v>62</v>
      </c>
      <c r="J34" s="6" t="s">
        <v>185</v>
      </c>
      <c r="K34" s="6" t="s">
        <v>52</v>
      </c>
      <c r="L34" s="1" t="s">
        <v>54</v>
      </c>
      <c r="M34" s="1"/>
      <c r="N34" s="1" t="s">
        <v>59</v>
      </c>
      <c r="O34" s="57"/>
      <c r="P34" s="1"/>
    </row>
    <row r="35" spans="1:16" ht="51" x14ac:dyDescent="0.2">
      <c r="A35" s="12"/>
      <c r="B35" s="350"/>
      <c r="C35" s="60"/>
      <c r="D35" s="193"/>
      <c r="E35" s="81" t="s">
        <v>223</v>
      </c>
      <c r="F35" s="1" t="s">
        <v>251</v>
      </c>
      <c r="G35" s="26" t="s">
        <v>22</v>
      </c>
      <c r="H35" s="65" t="s">
        <v>61</v>
      </c>
      <c r="I35" s="6" t="s">
        <v>62</v>
      </c>
      <c r="J35" s="6" t="s">
        <v>185</v>
      </c>
      <c r="K35" s="6" t="s">
        <v>52</v>
      </c>
      <c r="L35" s="1"/>
      <c r="M35" s="1" t="s">
        <v>49</v>
      </c>
      <c r="N35" s="1" t="s">
        <v>57</v>
      </c>
      <c r="O35" s="57"/>
      <c r="P35" s="1"/>
    </row>
    <row r="36" spans="1:16" ht="34" x14ac:dyDescent="0.2">
      <c r="A36" s="12"/>
      <c r="B36" s="350"/>
      <c r="C36" s="60"/>
      <c r="D36" s="193"/>
      <c r="E36" s="68"/>
      <c r="F36" s="478" t="s">
        <v>82</v>
      </c>
      <c r="G36" s="479" t="s">
        <v>24</v>
      </c>
      <c r="H36" s="485" t="s">
        <v>83</v>
      </c>
      <c r="I36" s="478" t="s">
        <v>62</v>
      </c>
      <c r="J36" s="478" t="s">
        <v>185</v>
      </c>
      <c r="K36" s="478" t="s">
        <v>66</v>
      </c>
      <c r="L36" s="478"/>
      <c r="M36" s="478" t="s">
        <v>49</v>
      </c>
      <c r="N36" s="478"/>
      <c r="O36" s="481"/>
      <c r="P36" s="478"/>
    </row>
    <row r="37" spans="1:16" ht="51" x14ac:dyDescent="0.2">
      <c r="A37" s="12"/>
      <c r="B37" s="350"/>
      <c r="C37" s="60"/>
      <c r="D37" s="193"/>
      <c r="E37" s="68"/>
      <c r="F37" s="65" t="s">
        <v>282</v>
      </c>
      <c r="G37" s="26" t="s">
        <v>22</v>
      </c>
      <c r="H37" s="1" t="s">
        <v>51</v>
      </c>
      <c r="I37" s="1" t="s">
        <v>62</v>
      </c>
      <c r="J37" s="1" t="s">
        <v>185</v>
      </c>
      <c r="K37" s="6" t="s">
        <v>52</v>
      </c>
      <c r="L37" s="1"/>
      <c r="M37" s="6" t="s">
        <v>49</v>
      </c>
      <c r="N37" s="1"/>
      <c r="O37" s="57"/>
      <c r="P37" s="1"/>
    </row>
    <row r="38" spans="1:16" ht="51" x14ac:dyDescent="0.2">
      <c r="A38" s="12"/>
      <c r="B38" s="350"/>
      <c r="C38" s="60"/>
      <c r="D38" s="193"/>
      <c r="E38" s="68"/>
      <c r="F38" s="65" t="s">
        <v>282</v>
      </c>
      <c r="G38" s="26" t="s">
        <v>20</v>
      </c>
      <c r="H38" s="5" t="s">
        <v>61</v>
      </c>
      <c r="I38" s="6" t="s">
        <v>62</v>
      </c>
      <c r="J38" s="6" t="s">
        <v>185</v>
      </c>
      <c r="K38" s="6" t="s">
        <v>52</v>
      </c>
      <c r="L38" s="1" t="s">
        <v>54</v>
      </c>
      <c r="M38" s="1"/>
      <c r="N38" s="1"/>
      <c r="O38" s="57"/>
      <c r="P38" s="1"/>
    </row>
    <row r="39" spans="1:16" ht="51" x14ac:dyDescent="0.2">
      <c r="A39" s="12"/>
      <c r="B39" s="350"/>
      <c r="C39" s="60"/>
      <c r="D39" s="193"/>
      <c r="E39" s="68"/>
      <c r="F39" s="1" t="s">
        <v>248</v>
      </c>
      <c r="G39" s="26" t="s">
        <v>20</v>
      </c>
      <c r="H39" s="5" t="s">
        <v>61</v>
      </c>
      <c r="I39" s="6" t="s">
        <v>62</v>
      </c>
      <c r="J39" s="6" t="s">
        <v>185</v>
      </c>
      <c r="K39" s="6" t="s">
        <v>52</v>
      </c>
      <c r="L39" s="1" t="s">
        <v>54</v>
      </c>
      <c r="M39" s="1"/>
      <c r="N39" s="1" t="s">
        <v>59</v>
      </c>
      <c r="O39" s="57"/>
      <c r="P39" s="1"/>
    </row>
    <row r="40" spans="1:16" ht="51" x14ac:dyDescent="0.2">
      <c r="A40" s="12"/>
      <c r="B40" s="262"/>
      <c r="C40" s="60"/>
      <c r="D40" s="193"/>
      <c r="E40" s="68"/>
      <c r="F40" s="6" t="s">
        <v>252</v>
      </c>
      <c r="G40" s="72" t="s">
        <v>20</v>
      </c>
      <c r="H40" s="2" t="s">
        <v>61</v>
      </c>
      <c r="I40" s="6" t="s">
        <v>62</v>
      </c>
      <c r="J40" s="6" t="s">
        <v>185</v>
      </c>
      <c r="K40" s="6" t="s">
        <v>52</v>
      </c>
      <c r="L40" s="6" t="s">
        <v>54</v>
      </c>
      <c r="M40" s="6"/>
      <c r="N40" s="6" t="s">
        <v>59</v>
      </c>
      <c r="O40" s="66"/>
      <c r="P40" s="6"/>
    </row>
    <row r="41" spans="1:16" x14ac:dyDescent="0.2">
      <c r="A41" s="13"/>
      <c r="B41" s="27"/>
      <c r="C41" s="62"/>
      <c r="D41" s="198"/>
      <c r="E41" s="82"/>
      <c r="F41" s="62"/>
      <c r="G41" s="83"/>
      <c r="H41" s="62"/>
      <c r="I41" s="62"/>
      <c r="J41" s="62"/>
      <c r="K41" s="62"/>
      <c r="L41" s="62"/>
      <c r="M41" s="62"/>
      <c r="N41" s="62"/>
      <c r="O41" s="84"/>
      <c r="P41" s="62"/>
    </row>
    <row r="42" spans="1:16" ht="68" customHeight="1" x14ac:dyDescent="0.2">
      <c r="A42" s="13"/>
      <c r="B42" s="72" t="s">
        <v>213</v>
      </c>
      <c r="C42" s="2" t="s">
        <v>188</v>
      </c>
      <c r="D42" s="192">
        <f>'Importance weights'!D7</f>
        <v>10</v>
      </c>
      <c r="E42" s="570" t="s">
        <v>235</v>
      </c>
      <c r="F42" s="1" t="s">
        <v>260</v>
      </c>
      <c r="G42" s="26" t="s">
        <v>22</v>
      </c>
      <c r="H42" s="1" t="s">
        <v>72</v>
      </c>
      <c r="I42" s="1" t="s">
        <v>76</v>
      </c>
      <c r="J42" s="1" t="s">
        <v>185</v>
      </c>
      <c r="K42" s="1" t="s">
        <v>47</v>
      </c>
      <c r="L42" s="1"/>
      <c r="M42" s="1" t="s">
        <v>49</v>
      </c>
      <c r="N42" s="1"/>
      <c r="O42" s="57"/>
      <c r="P42" s="1" t="s">
        <v>77</v>
      </c>
    </row>
    <row r="43" spans="1:16" ht="51" customHeight="1" x14ac:dyDescent="0.2">
      <c r="A43" s="12"/>
      <c r="B43" s="350"/>
      <c r="C43" s="80"/>
      <c r="D43" s="193"/>
      <c r="E43" s="571"/>
      <c r="F43" s="65" t="s">
        <v>307</v>
      </c>
      <c r="G43" s="26" t="s">
        <v>24</v>
      </c>
      <c r="H43" s="1" t="s">
        <v>79</v>
      </c>
      <c r="I43" s="1" t="s">
        <v>84</v>
      </c>
      <c r="J43" s="1" t="s">
        <v>185</v>
      </c>
      <c r="K43" s="1" t="s">
        <v>52</v>
      </c>
      <c r="L43" s="1"/>
      <c r="M43" s="1" t="s">
        <v>49</v>
      </c>
      <c r="N43" s="1" t="s">
        <v>80</v>
      </c>
      <c r="O43" s="57"/>
      <c r="P43" s="1"/>
    </row>
    <row r="44" spans="1:16" ht="51" x14ac:dyDescent="0.2">
      <c r="A44" s="12"/>
      <c r="B44" s="350"/>
      <c r="C44" s="3"/>
      <c r="D44" s="193"/>
      <c r="E44" s="571"/>
      <c r="F44" s="1" t="s">
        <v>292</v>
      </c>
      <c r="G44" s="26" t="s">
        <v>22</v>
      </c>
      <c r="H44" s="1" t="s">
        <v>61</v>
      </c>
      <c r="I44" s="1" t="s">
        <v>84</v>
      </c>
      <c r="J44" s="1" t="s">
        <v>185</v>
      </c>
      <c r="K44" s="1" t="s">
        <v>52</v>
      </c>
      <c r="L44" s="1"/>
      <c r="M44" s="1" t="s">
        <v>49</v>
      </c>
      <c r="N44" s="1" t="s">
        <v>57</v>
      </c>
      <c r="O44" s="57"/>
      <c r="P44" s="1"/>
    </row>
    <row r="45" spans="1:16" ht="51" x14ac:dyDescent="0.2">
      <c r="A45" s="12"/>
      <c r="B45" s="350"/>
      <c r="C45" s="3"/>
      <c r="D45" s="193"/>
      <c r="E45" s="571"/>
      <c r="F45" s="65" t="s">
        <v>282</v>
      </c>
      <c r="G45" s="26" t="s">
        <v>20</v>
      </c>
      <c r="H45" s="1" t="s">
        <v>61</v>
      </c>
      <c r="I45" s="1" t="s">
        <v>84</v>
      </c>
      <c r="J45" s="1" t="s">
        <v>185</v>
      </c>
      <c r="K45" s="1" t="s">
        <v>52</v>
      </c>
      <c r="L45" s="1" t="s">
        <v>54</v>
      </c>
      <c r="M45" s="1"/>
      <c r="N45" s="1"/>
      <c r="O45" s="57"/>
      <c r="P45" s="1"/>
    </row>
    <row r="46" spans="1:16" ht="51" x14ac:dyDescent="0.2">
      <c r="A46" s="12"/>
      <c r="B46" s="350"/>
      <c r="C46" s="3"/>
      <c r="D46" s="193"/>
      <c r="E46" s="571"/>
      <c r="F46" s="1" t="s">
        <v>248</v>
      </c>
      <c r="G46" s="26" t="s">
        <v>20</v>
      </c>
      <c r="H46" s="1" t="s">
        <v>61</v>
      </c>
      <c r="I46" s="1" t="s">
        <v>84</v>
      </c>
      <c r="J46" s="1" t="s">
        <v>185</v>
      </c>
      <c r="K46" s="1" t="s">
        <v>52</v>
      </c>
      <c r="L46" s="1" t="s">
        <v>54</v>
      </c>
      <c r="M46" s="1"/>
      <c r="N46" s="1" t="s">
        <v>59</v>
      </c>
      <c r="O46" s="57"/>
      <c r="P46" s="1"/>
    </row>
    <row r="47" spans="1:16" ht="51" x14ac:dyDescent="0.2">
      <c r="A47" s="12"/>
      <c r="B47" s="350"/>
      <c r="C47" s="3"/>
      <c r="D47" s="193"/>
      <c r="E47" s="572"/>
      <c r="F47" s="1" t="s">
        <v>252</v>
      </c>
      <c r="G47" s="26" t="s">
        <v>20</v>
      </c>
      <c r="H47" s="1" t="s">
        <v>61</v>
      </c>
      <c r="I47" s="1" t="s">
        <v>84</v>
      </c>
      <c r="J47" s="1" t="s">
        <v>185</v>
      </c>
      <c r="K47" s="1" t="s">
        <v>52</v>
      </c>
      <c r="L47" s="1" t="s">
        <v>54</v>
      </c>
      <c r="M47" s="1"/>
      <c r="N47" s="1" t="s">
        <v>59</v>
      </c>
      <c r="O47" s="57"/>
      <c r="P47" s="1"/>
    </row>
    <row r="48" spans="1:16" ht="51" customHeight="1" x14ac:dyDescent="0.2">
      <c r="A48" s="12"/>
      <c r="B48" s="350"/>
      <c r="C48" s="3"/>
      <c r="D48" s="193"/>
      <c r="E48" s="65" t="s">
        <v>81</v>
      </c>
      <c r="F48" s="1" t="s">
        <v>286</v>
      </c>
      <c r="G48" s="26" t="s">
        <v>22</v>
      </c>
      <c r="H48" s="1" t="s">
        <v>61</v>
      </c>
      <c r="I48" s="1" t="s">
        <v>84</v>
      </c>
      <c r="J48" s="1" t="s">
        <v>185</v>
      </c>
      <c r="K48" s="1" t="s">
        <v>52</v>
      </c>
      <c r="L48" s="1"/>
      <c r="M48" s="1" t="s">
        <v>49</v>
      </c>
      <c r="N48" s="1"/>
      <c r="O48" s="57"/>
      <c r="P48" s="1"/>
    </row>
    <row r="49" spans="1:16" ht="68" x14ac:dyDescent="0.2">
      <c r="A49" s="12"/>
      <c r="B49" s="350"/>
      <c r="C49" s="3"/>
      <c r="D49" s="193"/>
      <c r="E49" s="566" t="s">
        <v>42</v>
      </c>
      <c r="F49" s="478" t="s">
        <v>43</v>
      </c>
      <c r="G49" s="479" t="s">
        <v>24</v>
      </c>
      <c r="H49" s="478" t="s">
        <v>44</v>
      </c>
      <c r="I49" s="478" t="s">
        <v>45</v>
      </c>
      <c r="J49" s="478" t="s">
        <v>185</v>
      </c>
      <c r="K49" s="478" t="s">
        <v>52</v>
      </c>
      <c r="L49" s="478"/>
      <c r="M49" s="478" t="s">
        <v>49</v>
      </c>
      <c r="N49" s="478" t="s">
        <v>57</v>
      </c>
      <c r="O49" s="481"/>
      <c r="P49" s="478"/>
    </row>
    <row r="50" spans="1:16" ht="51" x14ac:dyDescent="0.2">
      <c r="A50" s="12"/>
      <c r="B50" s="350"/>
      <c r="C50" s="3"/>
      <c r="D50" s="193"/>
      <c r="E50" s="566"/>
      <c r="F50" s="65" t="s">
        <v>282</v>
      </c>
      <c r="G50" s="26" t="s">
        <v>22</v>
      </c>
      <c r="H50" s="1" t="s">
        <v>51</v>
      </c>
      <c r="I50" s="1" t="s">
        <v>84</v>
      </c>
      <c r="J50" s="1" t="s">
        <v>185</v>
      </c>
      <c r="K50" s="1" t="s">
        <v>52</v>
      </c>
      <c r="L50" s="1"/>
      <c r="M50" s="6" t="s">
        <v>49</v>
      </c>
      <c r="N50" s="1"/>
      <c r="O50" s="57"/>
      <c r="P50" s="1"/>
    </row>
    <row r="51" spans="1:16" ht="51" x14ac:dyDescent="0.2">
      <c r="A51" s="12"/>
      <c r="B51" s="350"/>
      <c r="C51" s="3"/>
      <c r="D51" s="193"/>
      <c r="E51" s="564" t="s">
        <v>55</v>
      </c>
      <c r="F51" s="1" t="s">
        <v>294</v>
      </c>
      <c r="G51" s="26" t="s">
        <v>22</v>
      </c>
      <c r="H51" s="1" t="s">
        <v>61</v>
      </c>
      <c r="I51" s="1" t="s">
        <v>84</v>
      </c>
      <c r="J51" s="1" t="s">
        <v>185</v>
      </c>
      <c r="K51" s="1" t="s">
        <v>52</v>
      </c>
      <c r="L51" s="1"/>
      <c r="M51" s="1" t="s">
        <v>49</v>
      </c>
      <c r="N51" s="1" t="s">
        <v>57</v>
      </c>
      <c r="O51" s="57"/>
      <c r="P51" s="1"/>
    </row>
    <row r="52" spans="1:16" ht="85" x14ac:dyDescent="0.2">
      <c r="A52" s="12"/>
      <c r="B52" s="262"/>
      <c r="C52" s="4"/>
      <c r="D52" s="195"/>
      <c r="E52" s="565"/>
      <c r="F52" s="1" t="s">
        <v>248</v>
      </c>
      <c r="G52" s="26" t="s">
        <v>20</v>
      </c>
      <c r="H52" s="1" t="s">
        <v>61</v>
      </c>
      <c r="I52" s="1" t="s">
        <v>85</v>
      </c>
      <c r="J52" s="1" t="s">
        <v>185</v>
      </c>
      <c r="K52" s="1" t="s">
        <v>52</v>
      </c>
      <c r="L52" s="1" t="s">
        <v>54</v>
      </c>
      <c r="M52" s="1"/>
      <c r="N52" s="1" t="s">
        <v>59</v>
      </c>
      <c r="O52" s="57"/>
      <c r="P52" s="1"/>
    </row>
    <row r="53" spans="1:16" x14ac:dyDescent="0.2">
      <c r="A53" s="12"/>
      <c r="B53" s="27"/>
      <c r="C53" s="13"/>
      <c r="D53" s="196"/>
      <c r="E53" s="13"/>
      <c r="F53" s="13"/>
      <c r="G53" s="27"/>
      <c r="H53" s="13"/>
      <c r="I53" s="63"/>
      <c r="J53" s="23"/>
      <c r="K53" s="23"/>
      <c r="L53" s="23"/>
      <c r="M53" s="23"/>
      <c r="N53" s="23"/>
      <c r="O53" s="58"/>
      <c r="P53" s="13"/>
    </row>
    <row r="54" spans="1:16" ht="48" customHeight="1" x14ac:dyDescent="0.2">
      <c r="A54" s="12"/>
      <c r="B54" s="72" t="s">
        <v>214</v>
      </c>
      <c r="C54" s="70" t="s">
        <v>189</v>
      </c>
      <c r="D54" s="192">
        <f>'Importance weights'!D8</f>
        <v>10</v>
      </c>
      <c r="E54" s="123" t="s">
        <v>86</v>
      </c>
      <c r="F54" s="1" t="s">
        <v>286</v>
      </c>
      <c r="G54" s="26" t="s">
        <v>22</v>
      </c>
      <c r="H54" s="1" t="s">
        <v>124</v>
      </c>
      <c r="I54" s="7" t="s">
        <v>48</v>
      </c>
      <c r="J54" s="6" t="s">
        <v>87</v>
      </c>
      <c r="K54" s="1" t="s">
        <v>88</v>
      </c>
      <c r="L54" s="1"/>
      <c r="M54" s="1" t="s">
        <v>49</v>
      </c>
      <c r="N54" s="1" t="s">
        <v>89</v>
      </c>
      <c r="O54" s="57"/>
      <c r="P54" s="1"/>
    </row>
    <row r="55" spans="1:16" ht="37" customHeight="1" x14ac:dyDescent="0.2">
      <c r="A55" s="12"/>
      <c r="B55" s="350"/>
      <c r="C55" s="68"/>
      <c r="D55" s="194"/>
      <c r="E55" s="569" t="s">
        <v>90</v>
      </c>
      <c r="F55" s="65" t="s">
        <v>307</v>
      </c>
      <c r="G55" s="26" t="s">
        <v>24</v>
      </c>
      <c r="H55" s="1" t="s">
        <v>79</v>
      </c>
      <c r="I55" s="1" t="s">
        <v>48</v>
      </c>
      <c r="J55" s="6" t="s">
        <v>48</v>
      </c>
      <c r="K55" s="1" t="s">
        <v>63</v>
      </c>
      <c r="L55" s="1"/>
      <c r="M55" s="1" t="s">
        <v>49</v>
      </c>
      <c r="N55" s="1" t="s">
        <v>236</v>
      </c>
      <c r="O55" s="57"/>
      <c r="P55" s="1"/>
    </row>
    <row r="56" spans="1:16" ht="71" customHeight="1" x14ac:dyDescent="0.2">
      <c r="A56" s="12"/>
      <c r="B56" s="350"/>
      <c r="C56" s="68"/>
      <c r="D56" s="194"/>
      <c r="E56" s="568"/>
      <c r="F56" s="1" t="s">
        <v>286</v>
      </c>
      <c r="G56" s="26" t="s">
        <v>22</v>
      </c>
      <c r="H56" s="1" t="s">
        <v>124</v>
      </c>
      <c r="I56" s="1" t="s">
        <v>48</v>
      </c>
      <c r="J56" s="6" t="s">
        <v>87</v>
      </c>
      <c r="K56" s="1" t="s">
        <v>186</v>
      </c>
      <c r="L56" s="1"/>
      <c r="M56" s="1" t="s">
        <v>49</v>
      </c>
      <c r="N56" s="1" t="s">
        <v>237</v>
      </c>
      <c r="O56" s="57"/>
      <c r="P56" s="1"/>
    </row>
    <row r="57" spans="1:16" ht="30" customHeight="1" x14ac:dyDescent="0.2">
      <c r="A57" s="12"/>
      <c r="B57" s="350"/>
      <c r="C57" s="68"/>
      <c r="D57" s="194"/>
      <c r="E57" s="60" t="s">
        <v>91</v>
      </c>
      <c r="F57" s="1" t="s">
        <v>286</v>
      </c>
      <c r="G57" s="26" t="s">
        <v>22</v>
      </c>
      <c r="H57" s="1" t="s">
        <v>124</v>
      </c>
      <c r="I57" s="1" t="s">
        <v>48</v>
      </c>
      <c r="J57" s="6" t="s">
        <v>87</v>
      </c>
      <c r="K57" s="1" t="s">
        <v>88</v>
      </c>
      <c r="L57" s="1"/>
      <c r="M57" s="1" t="s">
        <v>49</v>
      </c>
      <c r="N57" s="1" t="s">
        <v>92</v>
      </c>
      <c r="O57" s="57"/>
      <c r="P57" s="1"/>
    </row>
    <row r="58" spans="1:16" ht="38" customHeight="1" x14ac:dyDescent="0.2">
      <c r="A58" s="12"/>
      <c r="B58" s="350"/>
      <c r="C58" s="68"/>
      <c r="D58" s="194"/>
      <c r="E58" s="60"/>
      <c r="F58" s="1" t="s">
        <v>294</v>
      </c>
      <c r="G58" s="26" t="s">
        <v>22</v>
      </c>
      <c r="H58" s="1" t="s">
        <v>124</v>
      </c>
      <c r="I58" s="1" t="s">
        <v>48</v>
      </c>
      <c r="J58" s="6" t="s">
        <v>87</v>
      </c>
      <c r="K58" s="1" t="s">
        <v>93</v>
      </c>
      <c r="L58" s="1"/>
      <c r="M58" s="1" t="s">
        <v>49</v>
      </c>
      <c r="N58" s="1" t="s">
        <v>89</v>
      </c>
      <c r="O58" s="57"/>
      <c r="P58" s="1"/>
    </row>
    <row r="59" spans="1:16" ht="33" customHeight="1" x14ac:dyDescent="0.2">
      <c r="A59" s="12"/>
      <c r="B59" s="350"/>
      <c r="C59" s="68"/>
      <c r="D59" s="194"/>
      <c r="E59" s="60"/>
      <c r="F59" s="65" t="s">
        <v>282</v>
      </c>
      <c r="G59" s="26" t="s">
        <v>20</v>
      </c>
      <c r="H59" s="1" t="s">
        <v>124</v>
      </c>
      <c r="I59" s="1" t="s">
        <v>48</v>
      </c>
      <c r="J59" s="6" t="s">
        <v>87</v>
      </c>
      <c r="K59" s="1" t="s">
        <v>93</v>
      </c>
      <c r="L59" s="1" t="s">
        <v>164</v>
      </c>
      <c r="M59" s="1"/>
      <c r="N59" s="1" t="s">
        <v>92</v>
      </c>
      <c r="O59" s="57"/>
      <c r="P59" s="1"/>
    </row>
    <row r="60" spans="1:16" ht="51" x14ac:dyDescent="0.2">
      <c r="A60" s="12"/>
      <c r="B60" s="350"/>
      <c r="C60" s="68"/>
      <c r="D60" s="194"/>
      <c r="E60" s="71"/>
      <c r="F60" s="1" t="s">
        <v>248</v>
      </c>
      <c r="G60" s="26" t="s">
        <v>20</v>
      </c>
      <c r="H60" s="1" t="s">
        <v>124</v>
      </c>
      <c r="I60" s="1" t="s">
        <v>48</v>
      </c>
      <c r="J60" s="6" t="s">
        <v>87</v>
      </c>
      <c r="K60" s="1" t="s">
        <v>88</v>
      </c>
      <c r="L60" s="1" t="s">
        <v>164</v>
      </c>
      <c r="M60" s="1"/>
      <c r="N60" s="1" t="s">
        <v>89</v>
      </c>
      <c r="O60" s="57"/>
      <c r="P60" s="1"/>
    </row>
    <row r="61" spans="1:16" ht="51" x14ac:dyDescent="0.2">
      <c r="A61" s="12"/>
      <c r="B61" s="350"/>
      <c r="C61" s="68"/>
      <c r="D61" s="194"/>
      <c r="E61" s="6" t="s">
        <v>94</v>
      </c>
      <c r="F61" s="65" t="s">
        <v>282</v>
      </c>
      <c r="G61" s="26" t="s">
        <v>20</v>
      </c>
      <c r="H61" s="1" t="s">
        <v>124</v>
      </c>
      <c r="I61" s="1" t="s">
        <v>48</v>
      </c>
      <c r="J61" s="6" t="s">
        <v>87</v>
      </c>
      <c r="K61" s="1" t="s">
        <v>93</v>
      </c>
      <c r="L61" s="1" t="s">
        <v>164</v>
      </c>
      <c r="M61" s="1"/>
      <c r="N61" s="1" t="s">
        <v>92</v>
      </c>
      <c r="O61" s="57"/>
      <c r="P61" s="1"/>
    </row>
    <row r="62" spans="1:16" ht="51" x14ac:dyDescent="0.2">
      <c r="A62" s="12"/>
      <c r="B62" s="350"/>
      <c r="C62" s="68"/>
      <c r="D62" s="194"/>
      <c r="E62" s="60"/>
      <c r="F62" s="1" t="s">
        <v>294</v>
      </c>
      <c r="G62" s="26" t="s">
        <v>22</v>
      </c>
      <c r="H62" s="1" t="s">
        <v>124</v>
      </c>
      <c r="I62" s="1" t="s">
        <v>48</v>
      </c>
      <c r="J62" s="6" t="s">
        <v>87</v>
      </c>
      <c r="K62" s="1" t="s">
        <v>93</v>
      </c>
      <c r="L62" s="1"/>
      <c r="M62" s="1" t="s">
        <v>49</v>
      </c>
      <c r="N62" s="1" t="s">
        <v>89</v>
      </c>
      <c r="O62" s="57"/>
      <c r="P62" s="1"/>
    </row>
    <row r="63" spans="1:16" ht="51" x14ac:dyDescent="0.2">
      <c r="A63" s="12"/>
      <c r="B63" s="350"/>
      <c r="C63" s="68"/>
      <c r="D63" s="194"/>
      <c r="E63" s="60"/>
      <c r="F63" s="65" t="s">
        <v>252</v>
      </c>
      <c r="G63" s="26" t="s">
        <v>20</v>
      </c>
      <c r="H63" s="1" t="s">
        <v>124</v>
      </c>
      <c r="I63" s="1" t="s">
        <v>48</v>
      </c>
      <c r="J63" s="6" t="s">
        <v>87</v>
      </c>
      <c r="K63" s="1" t="s">
        <v>93</v>
      </c>
      <c r="L63" s="1" t="s">
        <v>164</v>
      </c>
      <c r="M63" s="1"/>
      <c r="N63" s="1" t="s">
        <v>92</v>
      </c>
      <c r="O63" s="57"/>
      <c r="P63" s="1"/>
    </row>
    <row r="64" spans="1:16" ht="51" x14ac:dyDescent="0.2">
      <c r="A64" s="12"/>
      <c r="B64" s="350"/>
      <c r="C64" s="68"/>
      <c r="D64" s="194"/>
      <c r="E64" s="7"/>
      <c r="F64" s="65" t="s">
        <v>248</v>
      </c>
      <c r="G64" s="26" t="s">
        <v>20</v>
      </c>
      <c r="H64" s="1" t="s">
        <v>124</v>
      </c>
      <c r="I64" s="1" t="s">
        <v>48</v>
      </c>
      <c r="J64" s="6" t="s">
        <v>87</v>
      </c>
      <c r="K64" s="1" t="s">
        <v>93</v>
      </c>
      <c r="L64" s="1" t="s">
        <v>164</v>
      </c>
      <c r="M64" s="1"/>
      <c r="N64" s="1" t="s">
        <v>89</v>
      </c>
      <c r="O64" s="57"/>
      <c r="P64" s="1"/>
    </row>
    <row r="65" spans="1:18" ht="34" x14ac:dyDescent="0.2">
      <c r="A65" s="12"/>
      <c r="B65" s="350"/>
      <c r="C65" s="68"/>
      <c r="D65" s="194"/>
      <c r="E65" s="567" t="s">
        <v>95</v>
      </c>
      <c r="F65" s="1" t="s">
        <v>307</v>
      </c>
      <c r="G65" s="26" t="s">
        <v>24</v>
      </c>
      <c r="H65" s="1" t="s">
        <v>79</v>
      </c>
      <c r="I65" s="1" t="s">
        <v>48</v>
      </c>
      <c r="J65" s="6" t="s">
        <v>48</v>
      </c>
      <c r="K65" s="1" t="s">
        <v>63</v>
      </c>
      <c r="L65" s="1"/>
      <c r="M65" s="1" t="s">
        <v>49</v>
      </c>
      <c r="N65" s="1" t="s">
        <v>97</v>
      </c>
      <c r="O65" s="57"/>
      <c r="P65" s="1"/>
    </row>
    <row r="66" spans="1:18" ht="34" x14ac:dyDescent="0.2">
      <c r="A66" s="12"/>
      <c r="B66" s="350"/>
      <c r="C66" s="68"/>
      <c r="D66" s="194"/>
      <c r="E66" s="567"/>
      <c r="F66" s="65" t="s">
        <v>282</v>
      </c>
      <c r="G66" s="26" t="s">
        <v>20</v>
      </c>
      <c r="H66" s="1" t="s">
        <v>124</v>
      </c>
      <c r="I66" s="1" t="s">
        <v>48</v>
      </c>
      <c r="J66" s="6" t="s">
        <v>87</v>
      </c>
      <c r="K66" s="1" t="s">
        <v>93</v>
      </c>
      <c r="L66" s="1" t="s">
        <v>98</v>
      </c>
      <c r="M66" s="1"/>
      <c r="N66" s="1" t="s">
        <v>92</v>
      </c>
      <c r="O66" s="57"/>
      <c r="P66" s="1"/>
    </row>
    <row r="67" spans="1:18" ht="51" x14ac:dyDescent="0.2">
      <c r="A67" s="12"/>
      <c r="B67" s="350"/>
      <c r="C67" s="68"/>
      <c r="D67" s="194"/>
      <c r="E67" s="567"/>
      <c r="F67" s="1" t="s">
        <v>294</v>
      </c>
      <c r="G67" s="26" t="s">
        <v>22</v>
      </c>
      <c r="H67" s="1" t="s">
        <v>124</v>
      </c>
      <c r="I67" s="1" t="s">
        <v>48</v>
      </c>
      <c r="J67" s="6" t="s">
        <v>87</v>
      </c>
      <c r="K67" s="1" t="s">
        <v>93</v>
      </c>
      <c r="L67" s="1"/>
      <c r="M67" s="1" t="s">
        <v>49</v>
      </c>
      <c r="N67" s="1" t="s">
        <v>89</v>
      </c>
      <c r="O67" s="57"/>
      <c r="P67" s="1"/>
    </row>
    <row r="68" spans="1:18" ht="51" x14ac:dyDescent="0.2">
      <c r="A68" s="12"/>
      <c r="B68" s="350"/>
      <c r="C68" s="68"/>
      <c r="D68" s="194"/>
      <c r="E68" s="567"/>
      <c r="F68" s="65" t="s">
        <v>252</v>
      </c>
      <c r="G68" s="26" t="s">
        <v>20</v>
      </c>
      <c r="H68" s="1" t="s">
        <v>124</v>
      </c>
      <c r="I68" s="1" t="s">
        <v>48</v>
      </c>
      <c r="J68" s="6" t="s">
        <v>87</v>
      </c>
      <c r="K68" s="1" t="s">
        <v>88</v>
      </c>
      <c r="L68" s="1" t="s">
        <v>98</v>
      </c>
      <c r="M68" s="1"/>
      <c r="N68" s="1" t="s">
        <v>89</v>
      </c>
      <c r="O68" s="57"/>
      <c r="P68" s="1"/>
    </row>
    <row r="69" spans="1:18" ht="51" x14ac:dyDescent="0.2">
      <c r="A69" s="12"/>
      <c r="B69" s="350"/>
      <c r="C69" s="68"/>
      <c r="D69" s="194"/>
      <c r="E69" s="568"/>
      <c r="F69" s="1" t="s">
        <v>248</v>
      </c>
      <c r="G69" s="26" t="s">
        <v>20</v>
      </c>
      <c r="H69" s="1" t="s">
        <v>124</v>
      </c>
      <c r="I69" s="1" t="s">
        <v>48</v>
      </c>
      <c r="J69" s="6" t="s">
        <v>87</v>
      </c>
      <c r="K69" s="1" t="s">
        <v>88</v>
      </c>
      <c r="L69" s="1" t="s">
        <v>98</v>
      </c>
      <c r="M69" s="1"/>
      <c r="N69" s="1" t="s">
        <v>89</v>
      </c>
      <c r="O69" s="57"/>
      <c r="P69" s="1"/>
    </row>
    <row r="70" spans="1:18" ht="51" x14ac:dyDescent="0.2">
      <c r="A70" s="12"/>
      <c r="B70" s="350"/>
      <c r="C70" s="68"/>
      <c r="D70" s="194"/>
      <c r="E70" s="6" t="s">
        <v>99</v>
      </c>
      <c r="F70" s="1" t="s">
        <v>294</v>
      </c>
      <c r="G70" s="26" t="s">
        <v>22</v>
      </c>
      <c r="H70" s="1" t="s">
        <v>124</v>
      </c>
      <c r="I70" s="1" t="s">
        <v>48</v>
      </c>
      <c r="J70" s="6" t="s">
        <v>87</v>
      </c>
      <c r="K70" s="1" t="s">
        <v>93</v>
      </c>
      <c r="L70" s="1"/>
      <c r="M70" s="1" t="s">
        <v>49</v>
      </c>
      <c r="N70" s="1" t="s">
        <v>89</v>
      </c>
      <c r="O70" s="57"/>
      <c r="P70" s="1"/>
    </row>
    <row r="71" spans="1:18" ht="34" x14ac:dyDescent="0.2">
      <c r="A71" s="12"/>
      <c r="B71" s="350"/>
      <c r="C71" s="68"/>
      <c r="D71" s="194"/>
      <c r="E71" s="60"/>
      <c r="F71" s="483" t="s">
        <v>239</v>
      </c>
      <c r="G71" s="479" t="s">
        <v>22</v>
      </c>
      <c r="H71" s="478" t="s">
        <v>124</v>
      </c>
      <c r="I71" s="478" t="s">
        <v>48</v>
      </c>
      <c r="J71" s="480" t="s">
        <v>48</v>
      </c>
      <c r="K71" s="478" t="s">
        <v>93</v>
      </c>
      <c r="L71" s="478"/>
      <c r="M71" s="478" t="s">
        <v>49</v>
      </c>
      <c r="N71" s="478" t="s">
        <v>92</v>
      </c>
      <c r="O71" s="57"/>
      <c r="P71" s="1"/>
    </row>
    <row r="72" spans="1:18" ht="34" x14ac:dyDescent="0.2">
      <c r="A72" s="12"/>
      <c r="B72" s="350"/>
      <c r="C72" s="68"/>
      <c r="D72" s="194"/>
      <c r="E72" s="60"/>
      <c r="F72" s="65" t="s">
        <v>282</v>
      </c>
      <c r="G72" s="26" t="s">
        <v>20</v>
      </c>
      <c r="H72" s="1" t="s">
        <v>124</v>
      </c>
      <c r="I72" s="1" t="s">
        <v>48</v>
      </c>
      <c r="J72" s="6" t="s">
        <v>87</v>
      </c>
      <c r="K72" s="1" t="s">
        <v>93</v>
      </c>
      <c r="L72" s="1" t="s">
        <v>98</v>
      </c>
      <c r="M72" s="1"/>
      <c r="N72" s="1" t="s">
        <v>92</v>
      </c>
      <c r="O72" s="57"/>
      <c r="P72" s="1"/>
    </row>
    <row r="73" spans="1:18" ht="51" x14ac:dyDescent="0.2">
      <c r="A73" s="12"/>
      <c r="B73" s="350"/>
      <c r="C73" s="68"/>
      <c r="D73" s="194"/>
      <c r="E73" s="60"/>
      <c r="F73" s="65" t="s">
        <v>252</v>
      </c>
      <c r="G73" s="26" t="s">
        <v>20</v>
      </c>
      <c r="H73" s="1" t="s">
        <v>124</v>
      </c>
      <c r="I73" s="1" t="s">
        <v>48</v>
      </c>
      <c r="J73" s="6" t="s">
        <v>87</v>
      </c>
      <c r="K73" s="1" t="s">
        <v>93</v>
      </c>
      <c r="L73" s="1" t="s">
        <v>98</v>
      </c>
      <c r="M73" s="1"/>
      <c r="N73" s="1" t="s">
        <v>89</v>
      </c>
      <c r="O73" s="57"/>
      <c r="P73" s="1"/>
    </row>
    <row r="74" spans="1:18" ht="51" x14ac:dyDescent="0.2">
      <c r="A74" s="12"/>
      <c r="B74" s="350"/>
      <c r="C74" s="68"/>
      <c r="D74" s="194"/>
      <c r="E74" s="60"/>
      <c r="F74" s="1" t="s">
        <v>248</v>
      </c>
      <c r="G74" s="26" t="s">
        <v>20</v>
      </c>
      <c r="H74" s="1" t="s">
        <v>124</v>
      </c>
      <c r="I74" s="1" t="s">
        <v>48</v>
      </c>
      <c r="J74" s="6" t="s">
        <v>87</v>
      </c>
      <c r="K74" s="1" t="s">
        <v>93</v>
      </c>
      <c r="L74" s="1" t="s">
        <v>98</v>
      </c>
      <c r="M74" s="1"/>
      <c r="N74" s="1" t="s">
        <v>89</v>
      </c>
      <c r="O74" s="57"/>
      <c r="P74" s="1"/>
    </row>
    <row r="75" spans="1:18" ht="34" x14ac:dyDescent="0.2">
      <c r="A75" s="12"/>
      <c r="B75" s="350"/>
      <c r="C75" s="68"/>
      <c r="D75" s="194"/>
      <c r="E75" s="6" t="s">
        <v>240</v>
      </c>
      <c r="F75" s="1" t="s">
        <v>307</v>
      </c>
      <c r="G75" s="26" t="s">
        <v>24</v>
      </c>
      <c r="H75" s="1" t="s">
        <v>79</v>
      </c>
      <c r="I75" s="1" t="s">
        <v>48</v>
      </c>
      <c r="J75" s="6" t="s">
        <v>48</v>
      </c>
      <c r="K75" s="1" t="s">
        <v>63</v>
      </c>
      <c r="L75" s="1"/>
      <c r="M75" s="1" t="s">
        <v>49</v>
      </c>
      <c r="N75" s="1" t="s">
        <v>97</v>
      </c>
      <c r="O75" s="57"/>
      <c r="P75" s="1"/>
    </row>
    <row r="76" spans="1:18" ht="34" x14ac:dyDescent="0.2">
      <c r="A76" s="12"/>
      <c r="B76" s="350"/>
      <c r="C76" s="68"/>
      <c r="D76" s="194"/>
      <c r="E76" s="60"/>
      <c r="F76" s="483" t="s">
        <v>239</v>
      </c>
      <c r="G76" s="479" t="s">
        <v>22</v>
      </c>
      <c r="H76" s="478" t="s">
        <v>124</v>
      </c>
      <c r="I76" s="478" t="s">
        <v>48</v>
      </c>
      <c r="J76" s="480" t="s">
        <v>48</v>
      </c>
      <c r="K76" s="478" t="s">
        <v>93</v>
      </c>
      <c r="L76" s="478"/>
      <c r="M76" s="478" t="s">
        <v>49</v>
      </c>
      <c r="N76" s="478" t="s">
        <v>92</v>
      </c>
      <c r="O76" s="57"/>
      <c r="P76" s="1"/>
    </row>
    <row r="77" spans="1:18" ht="34" x14ac:dyDescent="0.2">
      <c r="A77" s="12"/>
      <c r="B77" s="350"/>
      <c r="C77" s="68"/>
      <c r="D77" s="194"/>
      <c r="E77" s="60"/>
      <c r="F77" s="65" t="s">
        <v>282</v>
      </c>
      <c r="G77" s="26" t="s">
        <v>20</v>
      </c>
      <c r="H77" s="1" t="s">
        <v>124</v>
      </c>
      <c r="I77" s="1" t="s">
        <v>48</v>
      </c>
      <c r="J77" s="6" t="s">
        <v>87</v>
      </c>
      <c r="K77" s="1" t="s">
        <v>93</v>
      </c>
      <c r="L77" s="1" t="s">
        <v>98</v>
      </c>
      <c r="M77" s="1"/>
      <c r="N77" s="1" t="s">
        <v>92</v>
      </c>
      <c r="O77" s="57"/>
      <c r="P77" s="1"/>
    </row>
    <row r="78" spans="1:18" ht="51" x14ac:dyDescent="0.2">
      <c r="A78" s="12"/>
      <c r="B78" s="350"/>
      <c r="C78" s="68"/>
      <c r="D78" s="194"/>
      <c r="E78" s="60"/>
      <c r="F78" s="65" t="s">
        <v>252</v>
      </c>
      <c r="G78" s="26" t="s">
        <v>20</v>
      </c>
      <c r="H78" s="1" t="s">
        <v>124</v>
      </c>
      <c r="I78" s="1" t="s">
        <v>48</v>
      </c>
      <c r="J78" s="6" t="s">
        <v>87</v>
      </c>
      <c r="K78" s="1" t="s">
        <v>93</v>
      </c>
      <c r="L78" s="1" t="s">
        <v>98</v>
      </c>
      <c r="M78" s="1"/>
      <c r="N78" s="1" t="s">
        <v>89</v>
      </c>
      <c r="O78" s="57"/>
      <c r="P78" s="1"/>
    </row>
    <row r="79" spans="1:18" ht="51" x14ac:dyDescent="0.2">
      <c r="A79" s="12"/>
      <c r="B79" s="350"/>
      <c r="C79" s="68"/>
      <c r="D79" s="194"/>
      <c r="E79" s="7"/>
      <c r="F79" s="1" t="s">
        <v>248</v>
      </c>
      <c r="G79" s="26" t="s">
        <v>20</v>
      </c>
      <c r="H79" s="1" t="s">
        <v>124</v>
      </c>
      <c r="I79" s="1" t="s">
        <v>48</v>
      </c>
      <c r="J79" s="6" t="s">
        <v>87</v>
      </c>
      <c r="K79" s="1" t="s">
        <v>93</v>
      </c>
      <c r="L79" s="1" t="s">
        <v>98</v>
      </c>
      <c r="M79" s="1"/>
      <c r="N79" s="1" t="s">
        <v>89</v>
      </c>
      <c r="O79" s="57"/>
      <c r="P79" s="1"/>
    </row>
    <row r="80" spans="1:18" ht="51" x14ac:dyDescent="0.2">
      <c r="A80" s="12"/>
      <c r="B80" s="350"/>
      <c r="C80" s="68"/>
      <c r="D80" s="194"/>
      <c r="E80" s="60" t="s">
        <v>100</v>
      </c>
      <c r="F80" s="1" t="s">
        <v>294</v>
      </c>
      <c r="G80" s="26" t="s">
        <v>22</v>
      </c>
      <c r="H80" s="1" t="s">
        <v>124</v>
      </c>
      <c r="I80" s="1" t="s">
        <v>48</v>
      </c>
      <c r="J80" s="6" t="s">
        <v>87</v>
      </c>
      <c r="K80" s="1" t="s">
        <v>93</v>
      </c>
      <c r="L80" s="1"/>
      <c r="M80" s="1" t="s">
        <v>49</v>
      </c>
      <c r="N80" s="1" t="s">
        <v>89</v>
      </c>
      <c r="O80" s="57"/>
      <c r="P80" s="1"/>
      <c r="R80" s="9"/>
    </row>
    <row r="81" spans="1:18" ht="71" customHeight="1" x14ac:dyDescent="0.2">
      <c r="A81" s="12"/>
      <c r="B81" s="350"/>
      <c r="C81" s="68"/>
      <c r="D81" s="194"/>
      <c r="E81" s="60"/>
      <c r="F81" s="1" t="s">
        <v>286</v>
      </c>
      <c r="G81" s="26" t="s">
        <v>22</v>
      </c>
      <c r="H81" s="1" t="s">
        <v>124</v>
      </c>
      <c r="I81" s="1" t="s">
        <v>48</v>
      </c>
      <c r="J81" s="6" t="s">
        <v>87</v>
      </c>
      <c r="K81" s="1" t="s">
        <v>186</v>
      </c>
      <c r="L81" s="1"/>
      <c r="M81" s="1" t="s">
        <v>49</v>
      </c>
      <c r="N81" s="1" t="s">
        <v>237</v>
      </c>
      <c r="O81" s="57"/>
      <c r="P81" s="1"/>
    </row>
    <row r="82" spans="1:18" ht="51" x14ac:dyDescent="0.2">
      <c r="A82" s="12"/>
      <c r="B82" s="350"/>
      <c r="C82" s="68"/>
      <c r="D82" s="194"/>
      <c r="E82" s="60"/>
      <c r="F82" s="65" t="s">
        <v>282</v>
      </c>
      <c r="G82" s="26" t="s">
        <v>20</v>
      </c>
      <c r="H82" s="1" t="s">
        <v>124</v>
      </c>
      <c r="I82" s="1" t="s">
        <v>48</v>
      </c>
      <c r="J82" s="6" t="s">
        <v>87</v>
      </c>
      <c r="K82" s="1" t="s">
        <v>93</v>
      </c>
      <c r="L82" s="1" t="s">
        <v>164</v>
      </c>
      <c r="M82" s="1"/>
      <c r="N82" s="1" t="s">
        <v>92</v>
      </c>
      <c r="O82" s="57"/>
      <c r="P82" s="1"/>
    </row>
    <row r="83" spans="1:18" ht="51" x14ac:dyDescent="0.2">
      <c r="A83" s="12"/>
      <c r="B83" s="350"/>
      <c r="C83" s="68"/>
      <c r="D83" s="194"/>
      <c r="E83" s="60"/>
      <c r="F83" s="65" t="s">
        <v>252</v>
      </c>
      <c r="G83" s="26" t="s">
        <v>20</v>
      </c>
      <c r="H83" s="1" t="s">
        <v>124</v>
      </c>
      <c r="I83" s="1" t="s">
        <v>48</v>
      </c>
      <c r="J83" s="6" t="s">
        <v>87</v>
      </c>
      <c r="K83" s="1" t="s">
        <v>93</v>
      </c>
      <c r="L83" s="1" t="s">
        <v>164</v>
      </c>
      <c r="M83" s="1"/>
      <c r="N83" s="1" t="s">
        <v>92</v>
      </c>
      <c r="O83" s="57"/>
      <c r="P83" s="1"/>
    </row>
    <row r="84" spans="1:18" ht="51" x14ac:dyDescent="0.2">
      <c r="A84" s="12"/>
      <c r="B84" s="350"/>
      <c r="C84" s="68"/>
      <c r="D84" s="194"/>
      <c r="E84" s="60"/>
      <c r="F84" s="1" t="s">
        <v>248</v>
      </c>
      <c r="G84" s="26" t="s">
        <v>20</v>
      </c>
      <c r="H84" s="1" t="s">
        <v>124</v>
      </c>
      <c r="I84" s="1" t="s">
        <v>48</v>
      </c>
      <c r="J84" s="6" t="s">
        <v>87</v>
      </c>
      <c r="K84" s="1" t="s">
        <v>93</v>
      </c>
      <c r="L84" s="1" t="s">
        <v>164</v>
      </c>
      <c r="M84" s="1"/>
      <c r="N84" s="1" t="s">
        <v>89</v>
      </c>
      <c r="O84" s="57"/>
      <c r="P84" s="1"/>
      <c r="R84" s="9"/>
    </row>
    <row r="85" spans="1:18" ht="34" x14ac:dyDescent="0.2">
      <c r="A85" s="12"/>
      <c r="B85" s="350"/>
      <c r="C85" s="68"/>
      <c r="D85" s="194"/>
      <c r="E85" s="569" t="s">
        <v>242</v>
      </c>
      <c r="F85" s="1" t="s">
        <v>307</v>
      </c>
      <c r="G85" s="26" t="s">
        <v>24</v>
      </c>
      <c r="H85" s="1" t="s">
        <v>241</v>
      </c>
      <c r="I85" s="1" t="s">
        <v>48</v>
      </c>
      <c r="J85" s="6" t="s">
        <v>48</v>
      </c>
      <c r="K85" s="1" t="s">
        <v>63</v>
      </c>
      <c r="L85" s="1"/>
      <c r="M85" s="1" t="s">
        <v>49</v>
      </c>
      <c r="N85" s="1" t="s">
        <v>97</v>
      </c>
      <c r="O85" s="57"/>
      <c r="P85" s="1"/>
      <c r="R85" s="9"/>
    </row>
    <row r="86" spans="1:18" ht="51" x14ac:dyDescent="0.2">
      <c r="A86" s="12"/>
      <c r="B86" s="350"/>
      <c r="C86" s="68"/>
      <c r="D86" s="194"/>
      <c r="E86" s="567"/>
      <c r="F86" s="1" t="s">
        <v>294</v>
      </c>
      <c r="G86" s="26" t="s">
        <v>22</v>
      </c>
      <c r="H86" s="1" t="s">
        <v>124</v>
      </c>
      <c r="I86" s="1" t="s">
        <v>48</v>
      </c>
      <c r="J86" s="1" t="s">
        <v>87</v>
      </c>
      <c r="K86" s="1" t="s">
        <v>93</v>
      </c>
      <c r="L86" s="1" t="s">
        <v>98</v>
      </c>
      <c r="M86" s="1"/>
      <c r="N86" s="1" t="s">
        <v>89</v>
      </c>
      <c r="O86" s="57"/>
      <c r="P86" s="1"/>
      <c r="R86" s="9"/>
    </row>
    <row r="87" spans="1:18" ht="51" x14ac:dyDescent="0.2">
      <c r="A87" s="12"/>
      <c r="B87" s="350"/>
      <c r="C87" s="68"/>
      <c r="D87" s="194"/>
      <c r="E87" s="567"/>
      <c r="F87" s="65" t="s">
        <v>252</v>
      </c>
      <c r="G87" s="26" t="s">
        <v>20</v>
      </c>
      <c r="H87" s="1" t="s">
        <v>124</v>
      </c>
      <c r="I87" s="1" t="s">
        <v>48</v>
      </c>
      <c r="J87" s="6" t="s">
        <v>87</v>
      </c>
      <c r="K87" s="1" t="s">
        <v>93</v>
      </c>
      <c r="L87" s="1" t="s">
        <v>164</v>
      </c>
      <c r="M87" s="1"/>
      <c r="N87" s="1" t="s">
        <v>92</v>
      </c>
      <c r="O87" s="57"/>
      <c r="P87" s="1"/>
      <c r="R87" s="9"/>
    </row>
    <row r="88" spans="1:18" ht="51" x14ac:dyDescent="0.2">
      <c r="A88" s="12"/>
      <c r="B88" s="262"/>
      <c r="C88" s="69"/>
      <c r="D88" s="199"/>
      <c r="E88" s="568"/>
      <c r="F88" s="1" t="s">
        <v>248</v>
      </c>
      <c r="G88" s="26" t="s">
        <v>20</v>
      </c>
      <c r="H88" s="1" t="s">
        <v>124</v>
      </c>
      <c r="I88" s="1" t="s">
        <v>48</v>
      </c>
      <c r="J88" s="1" t="s">
        <v>87</v>
      </c>
      <c r="K88" s="1" t="s">
        <v>88</v>
      </c>
      <c r="L88" s="1" t="s">
        <v>98</v>
      </c>
      <c r="M88" s="1"/>
      <c r="N88" s="1" t="s">
        <v>89</v>
      </c>
      <c r="O88" s="57"/>
      <c r="P88" s="1"/>
      <c r="R88" s="9"/>
    </row>
    <row r="89" spans="1:18" x14ac:dyDescent="0.2">
      <c r="A89" s="13"/>
      <c r="B89" s="27"/>
      <c r="C89" s="399"/>
      <c r="D89" s="196"/>
      <c r="E89" s="400"/>
      <c r="F89" s="13"/>
      <c r="G89" s="27"/>
      <c r="H89" s="13"/>
      <c r="I89" s="13"/>
      <c r="J89" s="13"/>
      <c r="K89" s="13"/>
      <c r="L89" s="13"/>
      <c r="M89" s="13"/>
      <c r="N89" s="13"/>
      <c r="O89" s="401"/>
      <c r="P89" s="13"/>
      <c r="R89" s="9"/>
    </row>
    <row r="90" spans="1:18" ht="34" x14ac:dyDescent="0.2">
      <c r="A90" s="13"/>
      <c r="B90" s="72" t="s">
        <v>215</v>
      </c>
      <c r="C90" s="81" t="s">
        <v>224</v>
      </c>
      <c r="D90" s="192">
        <f>'Importance weights'!D9</f>
        <v>1</v>
      </c>
      <c r="E90" s="299" t="s">
        <v>70</v>
      </c>
      <c r="F90" s="478" t="s">
        <v>226</v>
      </c>
      <c r="G90" s="479" t="s">
        <v>24</v>
      </c>
      <c r="H90" s="478" t="s">
        <v>227</v>
      </c>
      <c r="I90" s="478" t="s">
        <v>225</v>
      </c>
      <c r="J90" s="478" t="s">
        <v>46</v>
      </c>
      <c r="K90" s="478" t="s">
        <v>47</v>
      </c>
      <c r="L90" s="478"/>
      <c r="M90" s="478" t="s">
        <v>49</v>
      </c>
      <c r="N90" s="478"/>
      <c r="O90" s="481"/>
      <c r="P90" s="1"/>
      <c r="R90" s="9"/>
    </row>
    <row r="91" spans="1:18" ht="51" x14ac:dyDescent="0.2">
      <c r="A91" s="13"/>
      <c r="B91" s="350"/>
      <c r="C91" s="68"/>
      <c r="D91" s="193"/>
      <c r="E91" s="298"/>
      <c r="F91" s="1" t="s">
        <v>294</v>
      </c>
      <c r="G91" s="26" t="s">
        <v>22</v>
      </c>
      <c r="H91" s="1" t="s">
        <v>61</v>
      </c>
      <c r="I91" s="1" t="s">
        <v>225</v>
      </c>
      <c r="J91" s="1" t="s">
        <v>46</v>
      </c>
      <c r="K91" s="1" t="s">
        <v>52</v>
      </c>
      <c r="L91" s="1" t="s">
        <v>54</v>
      </c>
      <c r="M91" s="1" t="s">
        <v>49</v>
      </c>
      <c r="N91" s="1" t="s">
        <v>233</v>
      </c>
      <c r="O91" s="57"/>
      <c r="P91" s="1"/>
      <c r="R91" s="9"/>
    </row>
    <row r="92" spans="1:18" ht="68" x14ac:dyDescent="0.2">
      <c r="A92" s="13"/>
      <c r="B92" s="350"/>
      <c r="C92" s="68"/>
      <c r="D92" s="193"/>
      <c r="E92" s="298"/>
      <c r="F92" s="1" t="s">
        <v>309</v>
      </c>
      <c r="G92" s="26" t="s">
        <v>20</v>
      </c>
      <c r="H92" s="1" t="s">
        <v>61</v>
      </c>
      <c r="I92" s="1" t="s">
        <v>225</v>
      </c>
      <c r="J92" s="1" t="s">
        <v>46</v>
      </c>
      <c r="K92" s="1" t="s">
        <v>52</v>
      </c>
      <c r="L92" s="1" t="s">
        <v>54</v>
      </c>
      <c r="M92" s="1" t="s">
        <v>232</v>
      </c>
      <c r="N92" s="1" t="s">
        <v>233</v>
      </c>
      <c r="O92" s="57"/>
      <c r="P92" s="1"/>
      <c r="R92" s="9"/>
    </row>
    <row r="93" spans="1:18" ht="36" customHeight="1" x14ac:dyDescent="0.2">
      <c r="A93" s="13"/>
      <c r="B93" s="350"/>
      <c r="C93" s="68"/>
      <c r="D93" s="193"/>
      <c r="E93" s="6" t="s">
        <v>67</v>
      </c>
      <c r="F93" s="1" t="s">
        <v>295</v>
      </c>
      <c r="G93" s="262" t="s">
        <v>24</v>
      </c>
      <c r="H93" s="402" t="s">
        <v>69</v>
      </c>
      <c r="I93" s="1" t="s">
        <v>225</v>
      </c>
      <c r="J93" s="1" t="s">
        <v>46</v>
      </c>
      <c r="K93" s="60" t="s">
        <v>47</v>
      </c>
      <c r="L93" s="7"/>
      <c r="M93" s="7" t="s">
        <v>49</v>
      </c>
      <c r="N93" s="7"/>
      <c r="O93" s="263"/>
      <c r="P93" s="7"/>
      <c r="R93" s="9"/>
    </row>
    <row r="94" spans="1:18" ht="51" customHeight="1" x14ac:dyDescent="0.2">
      <c r="A94" s="13"/>
      <c r="B94" s="350"/>
      <c r="C94" s="68"/>
      <c r="D94" s="193"/>
      <c r="E94" s="71"/>
      <c r="F94" s="1" t="s">
        <v>294</v>
      </c>
      <c r="G94" s="26" t="s">
        <v>22</v>
      </c>
      <c r="H94" s="65" t="s">
        <v>61</v>
      </c>
      <c r="I94" s="1" t="s">
        <v>225</v>
      </c>
      <c r="J94" s="1" t="s">
        <v>46</v>
      </c>
      <c r="K94" s="6" t="s">
        <v>52</v>
      </c>
      <c r="L94" s="1"/>
      <c r="M94" s="1" t="s">
        <v>49</v>
      </c>
      <c r="N94" s="1" t="s">
        <v>233</v>
      </c>
      <c r="O94" s="57"/>
      <c r="P94" s="1"/>
      <c r="R94" s="9"/>
    </row>
    <row r="95" spans="1:18" ht="70" customHeight="1" x14ac:dyDescent="0.2">
      <c r="A95" s="13"/>
      <c r="B95" s="262"/>
      <c r="C95" s="69"/>
      <c r="D95" s="195"/>
      <c r="E95" s="7"/>
      <c r="F95" s="65" t="s">
        <v>248</v>
      </c>
      <c r="G95" s="26" t="s">
        <v>20</v>
      </c>
      <c r="H95" s="5" t="s">
        <v>61</v>
      </c>
      <c r="I95" s="1" t="s">
        <v>225</v>
      </c>
      <c r="J95" s="1" t="s">
        <v>46</v>
      </c>
      <c r="K95" s="1" t="s">
        <v>52</v>
      </c>
      <c r="L95" s="1" t="s">
        <v>54</v>
      </c>
      <c r="M95" s="1" t="s">
        <v>232</v>
      </c>
      <c r="N95" s="1" t="s">
        <v>233</v>
      </c>
      <c r="O95" s="57"/>
      <c r="P95" s="1"/>
      <c r="R95" s="9"/>
    </row>
    <row r="96" spans="1:18" x14ac:dyDescent="0.2">
      <c r="A96" s="9"/>
      <c r="B96" s="29"/>
      <c r="C96" s="18"/>
      <c r="D96" s="200"/>
      <c r="F96" s="18"/>
      <c r="G96" s="29"/>
      <c r="H96" s="18"/>
      <c r="I96" s="18"/>
      <c r="L96" s="18"/>
      <c r="N96" s="18"/>
      <c r="O96" s="54"/>
      <c r="P96" s="9"/>
      <c r="R96" s="9"/>
    </row>
    <row r="97" spans="1:16" x14ac:dyDescent="0.2">
      <c r="A97" s="9"/>
      <c r="B97" s="29"/>
      <c r="C97" s="18"/>
      <c r="D97" s="200"/>
      <c r="F97" s="18"/>
      <c r="G97" s="29"/>
      <c r="H97" s="18"/>
      <c r="I97" s="18"/>
      <c r="L97" s="18"/>
      <c r="N97" s="18"/>
      <c r="O97" s="54"/>
      <c r="P97" s="9"/>
    </row>
    <row r="98" spans="1:16" ht="51" x14ac:dyDescent="0.2">
      <c r="A98" s="16" t="s">
        <v>181</v>
      </c>
      <c r="B98" s="352" t="s">
        <v>210</v>
      </c>
      <c r="C98" s="14" t="s">
        <v>189</v>
      </c>
      <c r="D98" s="201">
        <f>'Importance weights'!D10</f>
        <v>8</v>
      </c>
      <c r="E98" s="10" t="s">
        <v>94</v>
      </c>
      <c r="F98" s="74" t="s">
        <v>294</v>
      </c>
      <c r="G98" s="28" t="s">
        <v>22</v>
      </c>
      <c r="H98" s="8" t="s">
        <v>124</v>
      </c>
      <c r="I98" s="8" t="s">
        <v>48</v>
      </c>
      <c r="J98" s="10" t="s">
        <v>87</v>
      </c>
      <c r="K98" s="8" t="s">
        <v>93</v>
      </c>
      <c r="L98" s="8"/>
      <c r="M98" s="8" t="s">
        <v>49</v>
      </c>
      <c r="N98" s="8" t="s">
        <v>89</v>
      </c>
      <c r="O98" s="59"/>
      <c r="P98" s="8"/>
    </row>
    <row r="99" spans="1:16" ht="34" x14ac:dyDescent="0.2">
      <c r="A99" s="17"/>
      <c r="B99" s="354"/>
      <c r="C99" s="15"/>
      <c r="D99" s="202"/>
      <c r="E99" s="75"/>
      <c r="F99" s="74" t="s">
        <v>282</v>
      </c>
      <c r="G99" s="28" t="s">
        <v>20</v>
      </c>
      <c r="H99" s="8" t="s">
        <v>124</v>
      </c>
      <c r="I99" s="8" t="s">
        <v>48</v>
      </c>
      <c r="J99" s="10" t="s">
        <v>87</v>
      </c>
      <c r="K99" s="8" t="s">
        <v>93</v>
      </c>
      <c r="L99" s="8"/>
      <c r="M99" s="8" t="s">
        <v>49</v>
      </c>
      <c r="N99" s="8"/>
      <c r="O99" s="59"/>
      <c r="P99" s="8"/>
    </row>
    <row r="100" spans="1:16" ht="68" customHeight="1" x14ac:dyDescent="0.2">
      <c r="A100" s="579"/>
      <c r="B100" s="353"/>
      <c r="C100" s="15"/>
      <c r="D100" s="202"/>
      <c r="E100" s="75"/>
      <c r="F100" s="8" t="s">
        <v>309</v>
      </c>
      <c r="G100" s="28" t="s">
        <v>20</v>
      </c>
      <c r="H100" s="8" t="s">
        <v>124</v>
      </c>
      <c r="I100" s="8" t="s">
        <v>48</v>
      </c>
      <c r="J100" s="10" t="s">
        <v>87</v>
      </c>
      <c r="K100" s="8" t="s">
        <v>93</v>
      </c>
      <c r="L100" s="8"/>
      <c r="M100" s="8"/>
      <c r="N100" s="8" t="s">
        <v>89</v>
      </c>
      <c r="O100" s="59"/>
      <c r="P100" s="8"/>
    </row>
    <row r="101" spans="1:16" ht="34" x14ac:dyDescent="0.2">
      <c r="A101" s="579"/>
      <c r="B101" s="353"/>
      <c r="C101" s="15"/>
      <c r="D101" s="202"/>
      <c r="E101" s="582" t="s">
        <v>95</v>
      </c>
      <c r="F101" s="8" t="s">
        <v>293</v>
      </c>
      <c r="G101" s="28" t="s">
        <v>24</v>
      </c>
      <c r="H101" s="8" t="s">
        <v>79</v>
      </c>
      <c r="I101" s="8" t="s">
        <v>48</v>
      </c>
      <c r="J101" s="10" t="s">
        <v>48</v>
      </c>
      <c r="K101" s="8" t="s">
        <v>63</v>
      </c>
      <c r="L101" s="8"/>
      <c r="M101" s="8" t="s">
        <v>49</v>
      </c>
      <c r="N101" s="8" t="s">
        <v>97</v>
      </c>
      <c r="O101" s="59"/>
      <c r="P101" s="8"/>
    </row>
    <row r="102" spans="1:16" ht="51" x14ac:dyDescent="0.2">
      <c r="A102" s="17"/>
      <c r="B102" s="354"/>
      <c r="C102" s="15"/>
      <c r="D102" s="202"/>
      <c r="E102" s="583"/>
      <c r="F102" s="74" t="s">
        <v>294</v>
      </c>
      <c r="G102" s="28" t="s">
        <v>22</v>
      </c>
      <c r="H102" s="8" t="s">
        <v>124</v>
      </c>
      <c r="I102" s="8" t="s">
        <v>48</v>
      </c>
      <c r="J102" s="10" t="s">
        <v>87</v>
      </c>
      <c r="K102" s="8" t="s">
        <v>93</v>
      </c>
      <c r="L102" s="8"/>
      <c r="M102" s="8" t="s">
        <v>49</v>
      </c>
      <c r="N102" s="8" t="s">
        <v>89</v>
      </c>
      <c r="O102" s="59"/>
      <c r="P102" s="8"/>
    </row>
    <row r="103" spans="1:16" ht="51" x14ac:dyDescent="0.2">
      <c r="A103" s="17"/>
      <c r="B103" s="354"/>
      <c r="C103" s="15"/>
      <c r="D103" s="202"/>
      <c r="E103" s="584"/>
      <c r="F103" s="8" t="s">
        <v>309</v>
      </c>
      <c r="G103" s="28" t="s">
        <v>20</v>
      </c>
      <c r="H103" s="8" t="s">
        <v>124</v>
      </c>
      <c r="I103" s="8" t="s">
        <v>48</v>
      </c>
      <c r="J103" s="10" t="s">
        <v>87</v>
      </c>
      <c r="K103" s="8" t="s">
        <v>88</v>
      </c>
      <c r="L103" s="8"/>
      <c r="M103" s="8"/>
      <c r="N103" s="8" t="s">
        <v>89</v>
      </c>
      <c r="O103" s="59"/>
      <c r="P103" s="8"/>
    </row>
    <row r="104" spans="1:16" ht="51" x14ac:dyDescent="0.2">
      <c r="A104" s="76"/>
      <c r="B104" s="351"/>
      <c r="C104" s="77"/>
      <c r="D104" s="203"/>
      <c r="E104" s="10" t="s">
        <v>100</v>
      </c>
      <c r="F104" s="74" t="s">
        <v>294</v>
      </c>
      <c r="G104" s="28" t="s">
        <v>22</v>
      </c>
      <c r="H104" s="8" t="s">
        <v>124</v>
      </c>
      <c r="I104" s="8" t="s">
        <v>48</v>
      </c>
      <c r="J104" s="10" t="s">
        <v>87</v>
      </c>
      <c r="K104" s="8" t="s">
        <v>93</v>
      </c>
      <c r="L104" s="8"/>
      <c r="M104" s="8" t="s">
        <v>49</v>
      </c>
      <c r="N104" s="8" t="s">
        <v>89</v>
      </c>
      <c r="O104" s="79"/>
      <c r="P104" s="126"/>
    </row>
    <row r="105" spans="1:16" ht="51" x14ac:dyDescent="0.2">
      <c r="A105" s="76"/>
      <c r="B105" s="351"/>
      <c r="C105" s="77"/>
      <c r="D105" s="203"/>
      <c r="E105" s="75"/>
      <c r="F105" s="8" t="s">
        <v>309</v>
      </c>
      <c r="G105" s="28" t="s">
        <v>20</v>
      </c>
      <c r="H105" s="8" t="s">
        <v>124</v>
      </c>
      <c r="I105" s="8" t="s">
        <v>48</v>
      </c>
      <c r="J105" s="10" t="s">
        <v>87</v>
      </c>
      <c r="K105" s="8" t="s">
        <v>93</v>
      </c>
      <c r="L105" s="8"/>
      <c r="M105" s="8"/>
      <c r="N105" s="8" t="s">
        <v>89</v>
      </c>
      <c r="O105" s="79"/>
      <c r="P105" s="126"/>
    </row>
    <row r="106" spans="1:16" ht="34" x14ac:dyDescent="0.2">
      <c r="A106" s="76"/>
      <c r="B106" s="351"/>
      <c r="C106" s="77"/>
      <c r="D106" s="203"/>
      <c r="E106" s="582" t="s">
        <v>242</v>
      </c>
      <c r="F106" s="8" t="s">
        <v>293</v>
      </c>
      <c r="G106" s="28" t="s">
        <v>24</v>
      </c>
      <c r="H106" s="8" t="s">
        <v>79</v>
      </c>
      <c r="I106" s="8" t="s">
        <v>48</v>
      </c>
      <c r="J106" s="10" t="s">
        <v>48</v>
      </c>
      <c r="K106" s="8" t="s">
        <v>63</v>
      </c>
      <c r="L106" s="8"/>
      <c r="M106" s="8" t="s">
        <v>49</v>
      </c>
      <c r="N106" s="8" t="s">
        <v>97</v>
      </c>
      <c r="O106" s="79"/>
      <c r="P106" s="126"/>
    </row>
    <row r="107" spans="1:16" ht="51" x14ac:dyDescent="0.2">
      <c r="A107" s="76"/>
      <c r="B107" s="351"/>
      <c r="C107" s="77"/>
      <c r="D107" s="203"/>
      <c r="E107" s="583"/>
      <c r="F107" s="74" t="s">
        <v>294</v>
      </c>
      <c r="G107" s="28" t="s">
        <v>22</v>
      </c>
      <c r="H107" s="8" t="s">
        <v>124</v>
      </c>
      <c r="I107" s="8" t="s">
        <v>48</v>
      </c>
      <c r="J107" s="8" t="s">
        <v>87</v>
      </c>
      <c r="K107" s="8" t="s">
        <v>93</v>
      </c>
      <c r="L107" s="8"/>
      <c r="M107" s="8"/>
      <c r="N107" s="8" t="s">
        <v>89</v>
      </c>
      <c r="O107" s="79"/>
      <c r="P107" s="126"/>
    </row>
    <row r="108" spans="1:16" ht="51" x14ac:dyDescent="0.2">
      <c r="A108" s="76"/>
      <c r="B108" s="355"/>
      <c r="C108" s="78"/>
      <c r="D108" s="204"/>
      <c r="E108" s="584"/>
      <c r="F108" s="8" t="s">
        <v>309</v>
      </c>
      <c r="G108" s="28" t="s">
        <v>20</v>
      </c>
      <c r="H108" s="8" t="s">
        <v>124</v>
      </c>
      <c r="I108" s="8" t="s">
        <v>48</v>
      </c>
      <c r="J108" s="8" t="s">
        <v>87</v>
      </c>
      <c r="K108" s="8" t="s">
        <v>88</v>
      </c>
      <c r="L108" s="8"/>
      <c r="M108" s="8"/>
      <c r="N108" s="8" t="s">
        <v>89</v>
      </c>
      <c r="O108" s="79"/>
      <c r="P108" s="126"/>
    </row>
    <row r="109" spans="1:16" x14ac:dyDescent="0.2">
      <c r="A109" s="73"/>
      <c r="B109" s="306"/>
      <c r="C109" s="73"/>
      <c r="D109" s="205"/>
      <c r="E109" s="88"/>
      <c r="F109" s="73"/>
      <c r="G109" s="87"/>
      <c r="H109" s="73"/>
      <c r="I109" s="73"/>
      <c r="J109" s="88"/>
      <c r="K109" s="88"/>
      <c r="L109" s="73"/>
      <c r="M109" s="88"/>
      <c r="N109" s="73"/>
      <c r="O109" s="86"/>
      <c r="P109" s="260"/>
    </row>
    <row r="110" spans="1:16" ht="34" x14ac:dyDescent="0.2">
      <c r="A110" s="73"/>
      <c r="B110" s="356" t="s">
        <v>211</v>
      </c>
      <c r="C110" s="94" t="s">
        <v>190</v>
      </c>
      <c r="D110" s="206">
        <f>'Importance weights'!D11</f>
        <v>8</v>
      </c>
      <c r="E110" s="95" t="s">
        <v>222</v>
      </c>
      <c r="F110" s="8" t="s">
        <v>260</v>
      </c>
      <c r="G110" s="28" t="s">
        <v>24</v>
      </c>
      <c r="H110" s="8" t="s">
        <v>103</v>
      </c>
      <c r="I110" s="8"/>
      <c r="J110" s="24" t="s">
        <v>63</v>
      </c>
      <c r="K110" s="24" t="s">
        <v>66</v>
      </c>
      <c r="L110" s="24"/>
      <c r="M110" s="24" t="s">
        <v>49</v>
      </c>
      <c r="N110" s="24"/>
      <c r="O110" s="59"/>
      <c r="P110" s="8"/>
    </row>
    <row r="111" spans="1:16" ht="51" x14ac:dyDescent="0.2">
      <c r="A111" s="73"/>
      <c r="B111" s="351"/>
      <c r="C111" s="77"/>
      <c r="D111" s="207"/>
      <c r="E111" s="89"/>
      <c r="F111" s="90" t="s">
        <v>292</v>
      </c>
      <c r="G111" s="91" t="s">
        <v>22</v>
      </c>
      <c r="H111" s="92" t="s">
        <v>61</v>
      </c>
      <c r="I111" s="99" t="s">
        <v>104</v>
      </c>
      <c r="J111" s="75" t="s">
        <v>63</v>
      </c>
      <c r="K111" s="75" t="s">
        <v>52</v>
      </c>
      <c r="L111" s="90"/>
      <c r="M111" s="90" t="s">
        <v>49</v>
      </c>
      <c r="N111" s="90" t="s">
        <v>57</v>
      </c>
      <c r="O111" s="59"/>
      <c r="P111" s="8"/>
    </row>
    <row r="112" spans="1:16" ht="51" x14ac:dyDescent="0.2">
      <c r="A112" s="73"/>
      <c r="B112" s="351"/>
      <c r="C112" s="77"/>
      <c r="D112" s="207"/>
      <c r="E112" s="89"/>
      <c r="F112" s="8" t="s">
        <v>282</v>
      </c>
      <c r="G112" s="28" t="s">
        <v>20</v>
      </c>
      <c r="H112" s="93" t="s">
        <v>61</v>
      </c>
      <c r="I112" s="99" t="s">
        <v>104</v>
      </c>
      <c r="J112" s="10" t="s">
        <v>63</v>
      </c>
      <c r="K112" s="10" t="s">
        <v>52</v>
      </c>
      <c r="L112" s="8"/>
      <c r="M112" s="8"/>
      <c r="N112" s="8" t="s">
        <v>59</v>
      </c>
      <c r="O112" s="59"/>
      <c r="P112" s="8"/>
    </row>
    <row r="113" spans="1:16" ht="51" x14ac:dyDescent="0.2">
      <c r="A113" s="73"/>
      <c r="B113" s="351"/>
      <c r="C113" s="77"/>
      <c r="D113" s="207"/>
      <c r="E113" s="89"/>
      <c r="F113" s="8" t="s">
        <v>291</v>
      </c>
      <c r="G113" s="28" t="s">
        <v>20</v>
      </c>
      <c r="H113" s="93" t="s">
        <v>61</v>
      </c>
      <c r="I113" s="99" t="s">
        <v>104</v>
      </c>
      <c r="J113" s="10" t="s">
        <v>63</v>
      </c>
      <c r="K113" s="10" t="s">
        <v>52</v>
      </c>
      <c r="L113" s="8"/>
      <c r="M113" s="8"/>
      <c r="N113" s="8" t="s">
        <v>59</v>
      </c>
      <c r="O113" s="59"/>
      <c r="P113" s="8"/>
    </row>
    <row r="114" spans="1:16" ht="51" x14ac:dyDescent="0.2">
      <c r="A114" s="73"/>
      <c r="B114" s="351"/>
      <c r="C114" s="77"/>
      <c r="D114" s="207"/>
      <c r="E114" s="89"/>
      <c r="F114" s="8" t="s">
        <v>252</v>
      </c>
      <c r="G114" s="28" t="s">
        <v>20</v>
      </c>
      <c r="H114" s="93" t="s">
        <v>61</v>
      </c>
      <c r="I114" s="99" t="s">
        <v>104</v>
      </c>
      <c r="J114" s="10" t="s">
        <v>63</v>
      </c>
      <c r="K114" s="10" t="s">
        <v>52</v>
      </c>
      <c r="L114" s="8"/>
      <c r="M114" s="8"/>
      <c r="N114" s="8" t="s">
        <v>59</v>
      </c>
      <c r="O114" s="59"/>
      <c r="P114" s="8"/>
    </row>
    <row r="115" spans="1:16" ht="85" x14ac:dyDescent="0.2">
      <c r="A115" s="73"/>
      <c r="B115" s="351"/>
      <c r="C115" s="77"/>
      <c r="D115" s="207"/>
      <c r="E115" s="96" t="s">
        <v>235</v>
      </c>
      <c r="F115" s="8" t="s">
        <v>260</v>
      </c>
      <c r="G115" s="28" t="s">
        <v>22</v>
      </c>
      <c r="H115" s="8" t="s">
        <v>72</v>
      </c>
      <c r="I115" s="8"/>
      <c r="J115" s="8" t="s">
        <v>63</v>
      </c>
      <c r="K115" s="8" t="s">
        <v>66</v>
      </c>
      <c r="L115" s="8"/>
      <c r="M115" s="8" t="s">
        <v>49</v>
      </c>
      <c r="N115" s="8"/>
      <c r="O115" s="59"/>
      <c r="P115" s="8" t="s">
        <v>77</v>
      </c>
    </row>
    <row r="116" spans="1:16" ht="51" x14ac:dyDescent="0.2">
      <c r="A116" s="73"/>
      <c r="B116" s="351"/>
      <c r="C116" s="77"/>
      <c r="D116" s="207"/>
      <c r="E116" s="174"/>
      <c r="F116" s="74" t="s">
        <v>307</v>
      </c>
      <c r="G116" s="28" t="s">
        <v>24</v>
      </c>
      <c r="H116" s="93" t="s">
        <v>79</v>
      </c>
      <c r="I116" s="10"/>
      <c r="J116" s="10" t="s">
        <v>63</v>
      </c>
      <c r="K116" s="10" t="s">
        <v>52</v>
      </c>
      <c r="L116" s="8"/>
      <c r="M116" s="8" t="s">
        <v>49</v>
      </c>
      <c r="N116" s="8" t="s">
        <v>80</v>
      </c>
      <c r="O116" s="59"/>
      <c r="P116" s="8"/>
    </row>
    <row r="117" spans="1:16" ht="51" x14ac:dyDescent="0.2">
      <c r="A117" s="73"/>
      <c r="B117" s="351"/>
      <c r="C117" s="77"/>
      <c r="D117" s="207"/>
      <c r="E117" s="97"/>
      <c r="F117" s="493" t="s">
        <v>292</v>
      </c>
      <c r="G117" s="28" t="s">
        <v>22</v>
      </c>
      <c r="H117" s="93" t="s">
        <v>61</v>
      </c>
      <c r="I117" s="99" t="s">
        <v>104</v>
      </c>
      <c r="J117" s="10" t="s">
        <v>63</v>
      </c>
      <c r="K117" s="10" t="s">
        <v>52</v>
      </c>
      <c r="L117" s="8"/>
      <c r="M117" s="8" t="s">
        <v>49</v>
      </c>
      <c r="N117" s="8" t="s">
        <v>57</v>
      </c>
      <c r="O117" s="59"/>
      <c r="P117" s="8"/>
    </row>
    <row r="118" spans="1:16" ht="51" x14ac:dyDescent="0.2">
      <c r="A118" s="73"/>
      <c r="B118" s="351"/>
      <c r="C118" s="77"/>
      <c r="D118" s="207"/>
      <c r="E118" s="97"/>
      <c r="F118" s="74" t="s">
        <v>282</v>
      </c>
      <c r="G118" s="28" t="s">
        <v>20</v>
      </c>
      <c r="H118" s="93" t="s">
        <v>61</v>
      </c>
      <c r="I118" s="99" t="s">
        <v>104</v>
      </c>
      <c r="J118" s="10" t="s">
        <v>63</v>
      </c>
      <c r="K118" s="10" t="s">
        <v>52</v>
      </c>
      <c r="L118" s="8"/>
      <c r="M118" s="8"/>
      <c r="N118" s="8" t="s">
        <v>59</v>
      </c>
      <c r="O118" s="59"/>
      <c r="P118" s="8"/>
    </row>
    <row r="119" spans="1:16" ht="51" x14ac:dyDescent="0.2">
      <c r="A119" s="73"/>
      <c r="B119" s="351"/>
      <c r="C119" s="77"/>
      <c r="D119" s="207"/>
      <c r="E119" s="97"/>
      <c r="F119" s="8" t="s">
        <v>291</v>
      </c>
      <c r="G119" s="28" t="s">
        <v>20</v>
      </c>
      <c r="H119" s="93" t="s">
        <v>61</v>
      </c>
      <c r="I119" s="99" t="s">
        <v>104</v>
      </c>
      <c r="J119" s="10" t="s">
        <v>63</v>
      </c>
      <c r="K119" s="10" t="s">
        <v>52</v>
      </c>
      <c r="L119" s="8"/>
      <c r="M119" s="8"/>
      <c r="N119" s="8" t="s">
        <v>59</v>
      </c>
      <c r="O119" s="59"/>
      <c r="P119" s="8"/>
    </row>
    <row r="120" spans="1:16" ht="51" x14ac:dyDescent="0.2">
      <c r="A120" s="122"/>
      <c r="B120" s="355"/>
      <c r="C120" s="78"/>
      <c r="D120" s="208"/>
      <c r="E120" s="98"/>
      <c r="F120" s="8" t="s">
        <v>252</v>
      </c>
      <c r="G120" s="28" t="s">
        <v>20</v>
      </c>
      <c r="H120" s="93" t="s">
        <v>61</v>
      </c>
      <c r="I120" s="99" t="s">
        <v>104</v>
      </c>
      <c r="J120" s="8" t="s">
        <v>63</v>
      </c>
      <c r="K120" s="8" t="s">
        <v>52</v>
      </c>
      <c r="L120" s="8"/>
      <c r="M120" s="8"/>
      <c r="N120" s="8" t="s">
        <v>59</v>
      </c>
      <c r="O120" s="59"/>
      <c r="P120" s="8"/>
    </row>
    <row r="122" spans="1:16" ht="51" x14ac:dyDescent="0.2">
      <c r="A122" s="436" t="s">
        <v>165</v>
      </c>
      <c r="B122" s="357" t="s">
        <v>210</v>
      </c>
      <c r="C122" s="103" t="s">
        <v>187</v>
      </c>
      <c r="D122" s="209">
        <f>'Importance weights'!D12</f>
        <v>10</v>
      </c>
      <c r="E122" s="104" t="s">
        <v>223</v>
      </c>
      <c r="F122" s="105" t="s">
        <v>311</v>
      </c>
      <c r="G122" s="106" t="s">
        <v>22</v>
      </c>
      <c r="H122" s="105" t="s">
        <v>61</v>
      </c>
      <c r="I122" s="107" t="s">
        <v>62</v>
      </c>
      <c r="J122" s="107" t="s">
        <v>63</v>
      </c>
      <c r="K122" s="107" t="s">
        <v>101</v>
      </c>
      <c r="L122" s="67"/>
      <c r="M122" s="67" t="s">
        <v>105</v>
      </c>
      <c r="N122" s="67" t="s">
        <v>59</v>
      </c>
      <c r="O122" s="108"/>
      <c r="P122" s="67"/>
    </row>
    <row r="123" spans="1:16" ht="51" x14ac:dyDescent="0.2">
      <c r="A123" s="434"/>
      <c r="B123" s="358"/>
      <c r="C123" s="109"/>
      <c r="D123" s="210"/>
      <c r="E123" s="110"/>
      <c r="F123" s="105" t="s">
        <v>252</v>
      </c>
      <c r="G123" s="106" t="s">
        <v>20</v>
      </c>
      <c r="H123" s="111" t="s">
        <v>61</v>
      </c>
      <c r="I123" s="107" t="s">
        <v>62</v>
      </c>
      <c r="J123" s="107" t="s">
        <v>63</v>
      </c>
      <c r="K123" s="107" t="s">
        <v>101</v>
      </c>
      <c r="L123" s="67"/>
      <c r="M123" s="67" t="s">
        <v>105</v>
      </c>
      <c r="N123" s="67" t="s">
        <v>59</v>
      </c>
      <c r="O123" s="108"/>
      <c r="P123" s="67"/>
    </row>
    <row r="124" spans="1:16" ht="51" x14ac:dyDescent="0.2">
      <c r="A124" s="434"/>
      <c r="B124" s="358"/>
      <c r="C124" s="109"/>
      <c r="D124" s="210"/>
      <c r="E124" s="107" t="s">
        <v>222</v>
      </c>
      <c r="F124" s="105" t="s">
        <v>311</v>
      </c>
      <c r="G124" s="113" t="s">
        <v>22</v>
      </c>
      <c r="H124" s="114" t="s">
        <v>61</v>
      </c>
      <c r="I124" s="67" t="s">
        <v>62</v>
      </c>
      <c r="J124" s="67" t="s">
        <v>63</v>
      </c>
      <c r="K124" s="67" t="s">
        <v>52</v>
      </c>
      <c r="L124" s="112"/>
      <c r="M124" s="67" t="s">
        <v>105</v>
      </c>
      <c r="N124" s="67" t="s">
        <v>59</v>
      </c>
      <c r="O124" s="108"/>
      <c r="P124" s="67"/>
    </row>
    <row r="125" spans="1:16" ht="51" x14ac:dyDescent="0.2">
      <c r="A125" s="434"/>
      <c r="B125" s="358"/>
      <c r="C125" s="109"/>
      <c r="D125" s="210"/>
      <c r="E125" s="115"/>
      <c r="F125" s="67" t="s">
        <v>252</v>
      </c>
      <c r="G125" s="106" t="s">
        <v>20</v>
      </c>
      <c r="H125" s="111" t="s">
        <v>61</v>
      </c>
      <c r="I125" s="107" t="s">
        <v>62</v>
      </c>
      <c r="J125" s="107" t="s">
        <v>63</v>
      </c>
      <c r="K125" s="107" t="s">
        <v>52</v>
      </c>
      <c r="L125" s="67"/>
      <c r="M125" s="67" t="s">
        <v>105</v>
      </c>
      <c r="N125" s="67" t="s">
        <v>59</v>
      </c>
      <c r="O125" s="108"/>
      <c r="P125" s="67"/>
    </row>
    <row r="126" spans="1:16" ht="85" x14ac:dyDescent="0.2">
      <c r="A126" s="434"/>
      <c r="B126" s="358"/>
      <c r="C126" s="109"/>
      <c r="D126" s="210"/>
      <c r="E126" s="116" t="s">
        <v>235</v>
      </c>
      <c r="F126" s="105" t="s">
        <v>307</v>
      </c>
      <c r="G126" s="106" t="s">
        <v>24</v>
      </c>
      <c r="H126" s="111" t="s">
        <v>79</v>
      </c>
      <c r="I126" s="107" t="s">
        <v>62</v>
      </c>
      <c r="J126" s="107" t="s">
        <v>63</v>
      </c>
      <c r="K126" s="107" t="s">
        <v>52</v>
      </c>
      <c r="L126" s="67"/>
      <c r="M126" s="67" t="s">
        <v>105</v>
      </c>
      <c r="N126" s="67" t="s">
        <v>59</v>
      </c>
      <c r="O126" s="108"/>
      <c r="P126" s="67"/>
    </row>
    <row r="127" spans="1:16" ht="51" x14ac:dyDescent="0.2">
      <c r="A127" s="434"/>
      <c r="B127" s="358"/>
      <c r="C127" s="109"/>
      <c r="D127" s="210"/>
      <c r="E127" s="117"/>
      <c r="F127" s="105" t="s">
        <v>311</v>
      </c>
      <c r="G127" s="106" t="s">
        <v>22</v>
      </c>
      <c r="H127" s="111" t="s">
        <v>61</v>
      </c>
      <c r="I127" s="107" t="s">
        <v>62</v>
      </c>
      <c r="J127" s="107" t="s">
        <v>63</v>
      </c>
      <c r="K127" s="107" t="s">
        <v>52</v>
      </c>
      <c r="L127" s="67"/>
      <c r="M127" s="67" t="s">
        <v>105</v>
      </c>
      <c r="N127" s="67" t="s">
        <v>59</v>
      </c>
      <c r="O127" s="108"/>
      <c r="P127" s="67"/>
    </row>
    <row r="128" spans="1:16" ht="51" x14ac:dyDescent="0.2">
      <c r="A128" s="434"/>
      <c r="B128" s="359"/>
      <c r="C128" s="114"/>
      <c r="D128" s="211"/>
      <c r="E128" s="118"/>
      <c r="F128" s="67" t="s">
        <v>252</v>
      </c>
      <c r="G128" s="106" t="s">
        <v>20</v>
      </c>
      <c r="H128" s="111" t="s">
        <v>61</v>
      </c>
      <c r="I128" s="67" t="s">
        <v>62</v>
      </c>
      <c r="J128" s="67" t="s">
        <v>63</v>
      </c>
      <c r="K128" s="67" t="s">
        <v>52</v>
      </c>
      <c r="L128" s="67"/>
      <c r="M128" s="67" t="s">
        <v>105</v>
      </c>
      <c r="N128" s="67" t="s">
        <v>59</v>
      </c>
      <c r="O128" s="108"/>
      <c r="P128" s="67"/>
    </row>
    <row r="129" spans="1:16" x14ac:dyDescent="0.2">
      <c r="A129" s="434"/>
      <c r="B129" s="307"/>
      <c r="C129" s="100"/>
      <c r="D129" s="212"/>
      <c r="E129" s="100"/>
      <c r="F129" s="100"/>
      <c r="G129" s="102"/>
      <c r="H129" s="100"/>
      <c r="I129" s="100"/>
      <c r="J129" s="100"/>
      <c r="K129" s="100"/>
      <c r="L129" s="100"/>
      <c r="M129" s="100"/>
      <c r="N129" s="100"/>
      <c r="O129" s="101"/>
      <c r="P129" s="100"/>
    </row>
    <row r="130" spans="1:16" ht="51" x14ac:dyDescent="0.2">
      <c r="A130" s="434"/>
      <c r="B130" s="360" t="s">
        <v>211</v>
      </c>
      <c r="C130" s="107" t="s">
        <v>188</v>
      </c>
      <c r="D130" s="213">
        <f>'Importance weights'!D13</f>
        <v>10</v>
      </c>
      <c r="E130" s="105" t="s">
        <v>42</v>
      </c>
      <c r="F130" s="67" t="s">
        <v>282</v>
      </c>
      <c r="G130" s="106" t="s">
        <v>22</v>
      </c>
      <c r="H130" s="67" t="s">
        <v>51</v>
      </c>
      <c r="I130" s="67" t="s">
        <v>84</v>
      </c>
      <c r="J130" s="67" t="s">
        <v>63</v>
      </c>
      <c r="K130" s="67" t="s">
        <v>52</v>
      </c>
      <c r="L130" s="67"/>
      <c r="M130" s="67" t="s">
        <v>105</v>
      </c>
      <c r="N130" s="67" t="s">
        <v>59</v>
      </c>
      <c r="O130" s="108"/>
      <c r="P130" s="67"/>
    </row>
    <row r="131" spans="1:16" ht="51" x14ac:dyDescent="0.2">
      <c r="A131" s="434"/>
      <c r="B131" s="358"/>
      <c r="C131" s="119"/>
      <c r="D131" s="214"/>
      <c r="E131" s="580" t="s">
        <v>55</v>
      </c>
      <c r="F131" s="67" t="s">
        <v>313</v>
      </c>
      <c r="G131" s="106" t="s">
        <v>22</v>
      </c>
      <c r="H131" s="67" t="s">
        <v>61</v>
      </c>
      <c r="I131" s="67" t="s">
        <v>84</v>
      </c>
      <c r="J131" s="67" t="s">
        <v>63</v>
      </c>
      <c r="K131" s="67" t="s">
        <v>52</v>
      </c>
      <c r="L131" s="67"/>
      <c r="M131" s="67" t="s">
        <v>105</v>
      </c>
      <c r="N131" s="67" t="s">
        <v>59</v>
      </c>
      <c r="O131" s="108"/>
      <c r="P131" s="67"/>
    </row>
    <row r="132" spans="1:16" ht="51" x14ac:dyDescent="0.2">
      <c r="A132" s="434"/>
      <c r="B132" s="358"/>
      <c r="C132" s="119"/>
      <c r="D132" s="214"/>
      <c r="E132" s="581"/>
      <c r="F132" s="67" t="s">
        <v>252</v>
      </c>
      <c r="G132" s="106" t="s">
        <v>20</v>
      </c>
      <c r="H132" s="67" t="s">
        <v>61</v>
      </c>
      <c r="I132" s="67" t="s">
        <v>84</v>
      </c>
      <c r="J132" s="67" t="s">
        <v>63</v>
      </c>
      <c r="K132" s="67" t="s">
        <v>52</v>
      </c>
      <c r="L132" s="67"/>
      <c r="M132" s="67" t="s">
        <v>105</v>
      </c>
      <c r="N132" s="67" t="s">
        <v>59</v>
      </c>
      <c r="O132" s="108"/>
      <c r="P132" s="67"/>
    </row>
    <row r="133" spans="1:16" ht="51" x14ac:dyDescent="0.2">
      <c r="A133" s="434"/>
      <c r="B133" s="358"/>
      <c r="C133" s="119"/>
      <c r="D133" s="214"/>
      <c r="E133" s="107" t="s">
        <v>222</v>
      </c>
      <c r="F133" s="67" t="s">
        <v>313</v>
      </c>
      <c r="G133" s="113" t="s">
        <v>22</v>
      </c>
      <c r="H133" s="114" t="s">
        <v>61</v>
      </c>
      <c r="I133" s="67" t="s">
        <v>84</v>
      </c>
      <c r="J133" s="119" t="s">
        <v>63</v>
      </c>
      <c r="K133" s="119" t="s">
        <v>52</v>
      </c>
      <c r="L133" s="112"/>
      <c r="M133" s="67" t="s">
        <v>105</v>
      </c>
      <c r="N133" s="112" t="s">
        <v>57</v>
      </c>
      <c r="O133" s="108"/>
      <c r="P133" s="67"/>
    </row>
    <row r="134" spans="1:16" ht="51" x14ac:dyDescent="0.2">
      <c r="A134" s="434"/>
      <c r="B134" s="358"/>
      <c r="C134" s="119"/>
      <c r="D134" s="214"/>
      <c r="E134" s="115"/>
      <c r="F134" s="67" t="s">
        <v>252</v>
      </c>
      <c r="G134" s="106" t="s">
        <v>20</v>
      </c>
      <c r="H134" s="111" t="s">
        <v>61</v>
      </c>
      <c r="I134" s="67" t="s">
        <v>84</v>
      </c>
      <c r="J134" s="107" t="s">
        <v>63</v>
      </c>
      <c r="K134" s="107" t="s">
        <v>52</v>
      </c>
      <c r="L134" s="67"/>
      <c r="M134" s="67" t="s">
        <v>105</v>
      </c>
      <c r="N134" s="67" t="s">
        <v>59</v>
      </c>
      <c r="O134" s="108"/>
      <c r="P134" s="67"/>
    </row>
    <row r="135" spans="1:16" ht="51" customHeight="1" x14ac:dyDescent="0.2">
      <c r="A135" s="434"/>
      <c r="B135" s="358"/>
      <c r="C135" s="119"/>
      <c r="D135" s="214"/>
      <c r="E135" s="576" t="s">
        <v>235</v>
      </c>
      <c r="F135" s="67" t="s">
        <v>307</v>
      </c>
      <c r="G135" s="106" t="s">
        <v>24</v>
      </c>
      <c r="H135" s="67" t="s">
        <v>79</v>
      </c>
      <c r="I135" s="67" t="s">
        <v>84</v>
      </c>
      <c r="J135" s="67" t="s">
        <v>63</v>
      </c>
      <c r="K135" s="67" t="s">
        <v>52</v>
      </c>
      <c r="L135" s="67"/>
      <c r="M135" s="67" t="s">
        <v>105</v>
      </c>
      <c r="N135" s="67" t="s">
        <v>59</v>
      </c>
      <c r="O135" s="108"/>
      <c r="P135" s="67"/>
    </row>
    <row r="136" spans="1:16" ht="51" x14ac:dyDescent="0.2">
      <c r="A136" s="434"/>
      <c r="B136" s="358"/>
      <c r="C136" s="119"/>
      <c r="D136" s="214"/>
      <c r="E136" s="577"/>
      <c r="F136" s="67" t="s">
        <v>313</v>
      </c>
      <c r="G136" s="106" t="s">
        <v>22</v>
      </c>
      <c r="H136" s="67" t="s">
        <v>61</v>
      </c>
      <c r="I136" s="67" t="s">
        <v>84</v>
      </c>
      <c r="J136" s="67" t="s">
        <v>63</v>
      </c>
      <c r="K136" s="67" t="s">
        <v>52</v>
      </c>
      <c r="L136" s="67"/>
      <c r="M136" s="67" t="s">
        <v>105</v>
      </c>
      <c r="N136" s="67" t="s">
        <v>59</v>
      </c>
      <c r="O136" s="108"/>
      <c r="P136" s="67"/>
    </row>
    <row r="137" spans="1:16" ht="51" x14ac:dyDescent="0.2">
      <c r="A137" s="435"/>
      <c r="B137" s="433"/>
      <c r="C137" s="112"/>
      <c r="D137" s="215"/>
      <c r="E137" s="578"/>
      <c r="F137" s="67" t="s">
        <v>252</v>
      </c>
      <c r="G137" s="106" t="s">
        <v>20</v>
      </c>
      <c r="H137" s="67" t="s">
        <v>61</v>
      </c>
      <c r="I137" s="67" t="s">
        <v>84</v>
      </c>
      <c r="J137" s="67" t="s">
        <v>63</v>
      </c>
      <c r="K137" s="67" t="s">
        <v>52</v>
      </c>
      <c r="L137" s="67"/>
      <c r="M137" s="67" t="s">
        <v>105</v>
      </c>
      <c r="N137" s="67" t="s">
        <v>59</v>
      </c>
      <c r="O137" s="108"/>
      <c r="P137" s="67"/>
    </row>
    <row r="138" spans="1:16" x14ac:dyDescent="0.2">
      <c r="A138" s="438"/>
      <c r="B138" s="439"/>
      <c r="C138" s="440"/>
      <c r="D138" s="441"/>
      <c r="E138" s="442"/>
      <c r="F138" s="440"/>
      <c r="G138" s="443"/>
      <c r="H138" s="440"/>
      <c r="I138" s="440"/>
      <c r="J138" s="440"/>
      <c r="K138" s="440"/>
      <c r="L138" s="440"/>
      <c r="M138" s="440"/>
      <c r="N138" s="440"/>
      <c r="O138" s="444"/>
      <c r="P138" s="462"/>
    </row>
    <row r="139" spans="1:16" ht="48" customHeight="1" x14ac:dyDescent="0.2">
      <c r="A139" s="437"/>
      <c r="B139" s="445" t="s">
        <v>212</v>
      </c>
      <c r="C139" s="463" t="s">
        <v>189</v>
      </c>
      <c r="D139" s="446">
        <f>'Importance weights'!D14</f>
        <v>5</v>
      </c>
      <c r="E139" s="447" t="s">
        <v>86</v>
      </c>
      <c r="F139" s="448" t="s">
        <v>286</v>
      </c>
      <c r="G139" s="449" t="s">
        <v>22</v>
      </c>
      <c r="H139" s="448" t="s">
        <v>124</v>
      </c>
      <c r="I139" s="448" t="s">
        <v>48</v>
      </c>
      <c r="J139" s="450" t="s">
        <v>87</v>
      </c>
      <c r="K139" s="448" t="s">
        <v>88</v>
      </c>
      <c r="L139" s="448"/>
      <c r="M139" s="67" t="s">
        <v>105</v>
      </c>
      <c r="N139" s="448" t="s">
        <v>89</v>
      </c>
      <c r="O139" s="451"/>
      <c r="P139" s="448"/>
    </row>
    <row r="140" spans="1:16" ht="42" customHeight="1" x14ac:dyDescent="0.2">
      <c r="A140" s="437"/>
      <c r="B140" s="452"/>
      <c r="C140" s="453"/>
      <c r="D140" s="454"/>
      <c r="E140" s="590" t="s">
        <v>90</v>
      </c>
      <c r="F140" s="67" t="s">
        <v>307</v>
      </c>
      <c r="G140" s="449" t="s">
        <v>24</v>
      </c>
      <c r="H140" s="448" t="s">
        <v>79</v>
      </c>
      <c r="I140" s="448" t="s">
        <v>48</v>
      </c>
      <c r="J140" s="450" t="s">
        <v>48</v>
      </c>
      <c r="K140" s="448" t="s">
        <v>63</v>
      </c>
      <c r="L140" s="448"/>
      <c r="M140" s="67" t="s">
        <v>105</v>
      </c>
      <c r="N140" s="448" t="s">
        <v>236</v>
      </c>
      <c r="O140" s="451"/>
      <c r="P140" s="448"/>
    </row>
    <row r="141" spans="1:16" ht="71" customHeight="1" x14ac:dyDescent="0.2">
      <c r="A141" s="437"/>
      <c r="B141" s="452"/>
      <c r="C141" s="453"/>
      <c r="D141" s="454"/>
      <c r="E141" s="591"/>
      <c r="F141" s="448" t="s">
        <v>286</v>
      </c>
      <c r="G141" s="449" t="s">
        <v>22</v>
      </c>
      <c r="H141" s="448" t="s">
        <v>124</v>
      </c>
      <c r="I141" s="448" t="s">
        <v>48</v>
      </c>
      <c r="J141" s="450" t="s">
        <v>87</v>
      </c>
      <c r="K141" s="448" t="s">
        <v>186</v>
      </c>
      <c r="L141" s="448"/>
      <c r="M141" s="67" t="s">
        <v>105</v>
      </c>
      <c r="N141" s="448" t="s">
        <v>237</v>
      </c>
      <c r="O141" s="451"/>
      <c r="P141" s="448"/>
    </row>
    <row r="142" spans="1:16" ht="30" customHeight="1" x14ac:dyDescent="0.2">
      <c r="A142" s="437"/>
      <c r="B142" s="452"/>
      <c r="C142" s="453"/>
      <c r="D142" s="454"/>
      <c r="E142" s="456" t="s">
        <v>91</v>
      </c>
      <c r="F142" s="448" t="s">
        <v>286</v>
      </c>
      <c r="G142" s="449" t="s">
        <v>22</v>
      </c>
      <c r="H142" s="448" t="s">
        <v>124</v>
      </c>
      <c r="I142" s="448" t="s">
        <v>48</v>
      </c>
      <c r="J142" s="450" t="s">
        <v>87</v>
      </c>
      <c r="K142" s="448" t="s">
        <v>88</v>
      </c>
      <c r="L142" s="448"/>
      <c r="M142" s="448" t="s">
        <v>49</v>
      </c>
      <c r="N142" s="448" t="s">
        <v>92</v>
      </c>
      <c r="O142" s="451"/>
      <c r="P142" s="448"/>
    </row>
    <row r="143" spans="1:16" ht="38" customHeight="1" x14ac:dyDescent="0.2">
      <c r="A143" s="437"/>
      <c r="B143" s="452"/>
      <c r="C143" s="453"/>
      <c r="D143" s="454"/>
      <c r="E143" s="456"/>
      <c r="F143" s="448" t="s">
        <v>314</v>
      </c>
      <c r="G143" s="449" t="s">
        <v>22</v>
      </c>
      <c r="H143" s="448" t="s">
        <v>124</v>
      </c>
      <c r="I143" s="448" t="s">
        <v>48</v>
      </c>
      <c r="J143" s="450" t="s">
        <v>87</v>
      </c>
      <c r="K143" s="448" t="s">
        <v>93</v>
      </c>
      <c r="L143" s="448"/>
      <c r="M143" s="67" t="s">
        <v>105</v>
      </c>
      <c r="N143" s="448" t="s">
        <v>89</v>
      </c>
      <c r="O143" s="451"/>
      <c r="P143" s="448"/>
    </row>
    <row r="144" spans="1:16" ht="51" x14ac:dyDescent="0.2">
      <c r="A144" s="437"/>
      <c r="B144" s="452"/>
      <c r="C144" s="453"/>
      <c r="D144" s="454"/>
      <c r="E144" s="457"/>
      <c r="F144" s="448" t="s">
        <v>252</v>
      </c>
      <c r="G144" s="449" t="s">
        <v>20</v>
      </c>
      <c r="H144" s="448" t="s">
        <v>124</v>
      </c>
      <c r="I144" s="448" t="s">
        <v>48</v>
      </c>
      <c r="J144" s="450" t="s">
        <v>87</v>
      </c>
      <c r="K144" s="448" t="s">
        <v>88</v>
      </c>
      <c r="L144" s="448"/>
      <c r="M144" s="67" t="s">
        <v>105</v>
      </c>
      <c r="N144" s="448" t="s">
        <v>89</v>
      </c>
      <c r="O144" s="451"/>
      <c r="P144" s="448"/>
    </row>
    <row r="145" spans="1:18" ht="51" x14ac:dyDescent="0.2">
      <c r="A145" s="437"/>
      <c r="B145" s="452"/>
      <c r="C145" s="453"/>
      <c r="D145" s="454"/>
      <c r="E145" s="450" t="s">
        <v>94</v>
      </c>
      <c r="F145" s="448" t="s">
        <v>314</v>
      </c>
      <c r="G145" s="449" t="s">
        <v>22</v>
      </c>
      <c r="H145" s="448" t="s">
        <v>124</v>
      </c>
      <c r="I145" s="448" t="s">
        <v>48</v>
      </c>
      <c r="J145" s="450" t="s">
        <v>87</v>
      </c>
      <c r="K145" s="448" t="s">
        <v>93</v>
      </c>
      <c r="L145" s="448"/>
      <c r="M145" s="67" t="s">
        <v>105</v>
      </c>
      <c r="N145" s="448" t="s">
        <v>89</v>
      </c>
      <c r="O145" s="451"/>
      <c r="P145" s="448"/>
    </row>
    <row r="146" spans="1:18" ht="34" x14ac:dyDescent="0.2">
      <c r="A146" s="437"/>
      <c r="B146" s="452"/>
      <c r="C146" s="453"/>
      <c r="D146" s="454"/>
      <c r="E146" s="456"/>
      <c r="F146" s="448" t="s">
        <v>252</v>
      </c>
      <c r="G146" s="449" t="s">
        <v>20</v>
      </c>
      <c r="H146" s="448" t="s">
        <v>124</v>
      </c>
      <c r="I146" s="448" t="s">
        <v>48</v>
      </c>
      <c r="J146" s="450" t="s">
        <v>87</v>
      </c>
      <c r="K146" s="448" t="s">
        <v>93</v>
      </c>
      <c r="L146" s="448"/>
      <c r="M146" s="67" t="s">
        <v>105</v>
      </c>
      <c r="N146" s="448" t="s">
        <v>92</v>
      </c>
      <c r="O146" s="451"/>
      <c r="P146" s="448"/>
    </row>
    <row r="147" spans="1:18" ht="49" customHeight="1" x14ac:dyDescent="0.2">
      <c r="A147" s="437"/>
      <c r="B147" s="452"/>
      <c r="C147" s="453"/>
      <c r="D147" s="454"/>
      <c r="E147" s="590" t="s">
        <v>95</v>
      </c>
      <c r="F147" s="67" t="s">
        <v>307</v>
      </c>
      <c r="G147" s="449" t="s">
        <v>24</v>
      </c>
      <c r="H147" s="448" t="s">
        <v>79</v>
      </c>
      <c r="I147" s="448" t="s">
        <v>48</v>
      </c>
      <c r="J147" s="450" t="s">
        <v>48</v>
      </c>
      <c r="K147" s="448" t="s">
        <v>63</v>
      </c>
      <c r="L147" s="448"/>
      <c r="M147" s="67" t="s">
        <v>105</v>
      </c>
      <c r="N147" s="448" t="s">
        <v>97</v>
      </c>
      <c r="O147" s="451"/>
      <c r="P147" s="448"/>
    </row>
    <row r="148" spans="1:18" ht="51" x14ac:dyDescent="0.2">
      <c r="A148" s="437"/>
      <c r="B148" s="452"/>
      <c r="C148" s="453"/>
      <c r="D148" s="454"/>
      <c r="E148" s="592"/>
      <c r="F148" s="448" t="s">
        <v>314</v>
      </c>
      <c r="G148" s="449" t="s">
        <v>22</v>
      </c>
      <c r="H148" s="448" t="s">
        <v>124</v>
      </c>
      <c r="I148" s="448" t="s">
        <v>48</v>
      </c>
      <c r="J148" s="450" t="s">
        <v>87</v>
      </c>
      <c r="K148" s="448" t="s">
        <v>93</v>
      </c>
      <c r="L148" s="448"/>
      <c r="M148" s="67" t="s">
        <v>105</v>
      </c>
      <c r="N148" s="448" t="s">
        <v>89</v>
      </c>
      <c r="O148" s="451"/>
      <c r="P148" s="448"/>
    </row>
    <row r="149" spans="1:18" ht="51" x14ac:dyDescent="0.2">
      <c r="A149" s="437"/>
      <c r="B149" s="452"/>
      <c r="C149" s="453"/>
      <c r="D149" s="454"/>
      <c r="E149" s="591"/>
      <c r="F149" s="448" t="s">
        <v>252</v>
      </c>
      <c r="G149" s="449" t="s">
        <v>20</v>
      </c>
      <c r="H149" s="448" t="s">
        <v>124</v>
      </c>
      <c r="I149" s="448" t="s">
        <v>48</v>
      </c>
      <c r="J149" s="450" t="s">
        <v>87</v>
      </c>
      <c r="K149" s="448" t="s">
        <v>88</v>
      </c>
      <c r="L149" s="448"/>
      <c r="M149" s="67" t="s">
        <v>105</v>
      </c>
      <c r="N149" s="448" t="s">
        <v>89</v>
      </c>
      <c r="O149" s="451"/>
      <c r="P149" s="448"/>
    </row>
    <row r="150" spans="1:18" ht="51" x14ac:dyDescent="0.2">
      <c r="A150" s="437"/>
      <c r="B150" s="452"/>
      <c r="C150" s="453"/>
      <c r="D150" s="454"/>
      <c r="E150" s="450" t="s">
        <v>99</v>
      </c>
      <c r="F150" s="448" t="s">
        <v>314</v>
      </c>
      <c r="G150" s="449" t="s">
        <v>22</v>
      </c>
      <c r="H150" s="448" t="s">
        <v>124</v>
      </c>
      <c r="I150" s="448" t="s">
        <v>48</v>
      </c>
      <c r="J150" s="450" t="s">
        <v>87</v>
      </c>
      <c r="K150" s="448" t="s">
        <v>93</v>
      </c>
      <c r="L150" s="448"/>
      <c r="M150" s="67" t="s">
        <v>105</v>
      </c>
      <c r="N150" s="448" t="s">
        <v>89</v>
      </c>
      <c r="O150" s="451"/>
      <c r="P150" s="448"/>
    </row>
    <row r="151" spans="1:18" ht="34" x14ac:dyDescent="0.2">
      <c r="A151" s="437"/>
      <c r="B151" s="452"/>
      <c r="C151" s="453"/>
      <c r="D151" s="454"/>
      <c r="E151" s="456"/>
      <c r="F151" s="494" t="s">
        <v>239</v>
      </c>
      <c r="G151" s="495" t="s">
        <v>22</v>
      </c>
      <c r="H151" s="496" t="s">
        <v>124</v>
      </c>
      <c r="I151" s="496" t="s">
        <v>48</v>
      </c>
      <c r="J151" s="497" t="s">
        <v>48</v>
      </c>
      <c r="K151" s="496" t="s">
        <v>93</v>
      </c>
      <c r="L151" s="496"/>
      <c r="M151" s="498" t="s">
        <v>105</v>
      </c>
      <c r="N151" s="496" t="s">
        <v>92</v>
      </c>
      <c r="O151" s="451"/>
      <c r="P151" s="448"/>
    </row>
    <row r="152" spans="1:18" ht="51" x14ac:dyDescent="0.2">
      <c r="A152" s="437"/>
      <c r="B152" s="452"/>
      <c r="C152" s="453"/>
      <c r="D152" s="454"/>
      <c r="E152" s="456"/>
      <c r="F152" s="448" t="s">
        <v>252</v>
      </c>
      <c r="G152" s="449" t="s">
        <v>20</v>
      </c>
      <c r="H152" s="448" t="s">
        <v>124</v>
      </c>
      <c r="I152" s="448" t="s">
        <v>48</v>
      </c>
      <c r="J152" s="450" t="s">
        <v>87</v>
      </c>
      <c r="K152" s="448" t="s">
        <v>93</v>
      </c>
      <c r="L152" s="448"/>
      <c r="M152" s="67" t="s">
        <v>105</v>
      </c>
      <c r="N152" s="448" t="s">
        <v>89</v>
      </c>
      <c r="O152" s="451"/>
      <c r="P152" s="448"/>
    </row>
    <row r="153" spans="1:18" ht="34" x14ac:dyDescent="0.2">
      <c r="A153" s="437"/>
      <c r="B153" s="452"/>
      <c r="C153" s="453"/>
      <c r="D153" s="454"/>
      <c r="E153" s="450" t="s">
        <v>240</v>
      </c>
      <c r="F153" s="67" t="s">
        <v>307</v>
      </c>
      <c r="G153" s="449" t="s">
        <v>24</v>
      </c>
      <c r="H153" s="448" t="s">
        <v>79</v>
      </c>
      <c r="I153" s="448" t="s">
        <v>48</v>
      </c>
      <c r="J153" s="450" t="s">
        <v>48</v>
      </c>
      <c r="K153" s="448" t="s">
        <v>63</v>
      </c>
      <c r="L153" s="448"/>
      <c r="M153" s="67" t="s">
        <v>105</v>
      </c>
      <c r="N153" s="448" t="s">
        <v>97</v>
      </c>
      <c r="O153" s="451"/>
      <c r="P153" s="448"/>
    </row>
    <row r="154" spans="1:18" ht="34" x14ac:dyDescent="0.2">
      <c r="A154" s="437"/>
      <c r="B154" s="452"/>
      <c r="C154" s="453"/>
      <c r="D154" s="454"/>
      <c r="E154" s="456"/>
      <c r="F154" s="494" t="s">
        <v>239</v>
      </c>
      <c r="G154" s="495" t="s">
        <v>22</v>
      </c>
      <c r="H154" s="496" t="s">
        <v>124</v>
      </c>
      <c r="I154" s="496" t="s">
        <v>48</v>
      </c>
      <c r="J154" s="497" t="s">
        <v>48</v>
      </c>
      <c r="K154" s="496" t="s">
        <v>93</v>
      </c>
      <c r="L154" s="496"/>
      <c r="M154" s="498" t="s">
        <v>105</v>
      </c>
      <c r="N154" s="496" t="s">
        <v>92</v>
      </c>
      <c r="O154" s="451"/>
      <c r="P154" s="448"/>
    </row>
    <row r="155" spans="1:18" ht="51" x14ac:dyDescent="0.2">
      <c r="A155" s="437"/>
      <c r="B155" s="452"/>
      <c r="C155" s="453"/>
      <c r="D155" s="454"/>
      <c r="E155" s="458"/>
      <c r="F155" s="448" t="s">
        <v>252</v>
      </c>
      <c r="G155" s="449" t="s">
        <v>20</v>
      </c>
      <c r="H155" s="448" t="s">
        <v>124</v>
      </c>
      <c r="I155" s="448" t="s">
        <v>48</v>
      </c>
      <c r="J155" s="450" t="s">
        <v>87</v>
      </c>
      <c r="K155" s="448" t="s">
        <v>93</v>
      </c>
      <c r="L155" s="448"/>
      <c r="M155" s="67" t="s">
        <v>105</v>
      </c>
      <c r="N155" s="448" t="s">
        <v>89</v>
      </c>
      <c r="O155" s="451"/>
      <c r="P155" s="448"/>
    </row>
    <row r="156" spans="1:18" ht="51" x14ac:dyDescent="0.2">
      <c r="A156" s="437"/>
      <c r="B156" s="452"/>
      <c r="C156" s="453"/>
      <c r="D156" s="454"/>
      <c r="E156" s="456" t="s">
        <v>100</v>
      </c>
      <c r="F156" s="448" t="s">
        <v>314</v>
      </c>
      <c r="G156" s="449" t="s">
        <v>22</v>
      </c>
      <c r="H156" s="448" t="s">
        <v>124</v>
      </c>
      <c r="I156" s="448" t="s">
        <v>48</v>
      </c>
      <c r="J156" s="450" t="s">
        <v>87</v>
      </c>
      <c r="K156" s="448" t="s">
        <v>93</v>
      </c>
      <c r="L156" s="448"/>
      <c r="M156" s="67" t="s">
        <v>105</v>
      </c>
      <c r="N156" s="448" t="s">
        <v>89</v>
      </c>
      <c r="O156" s="451"/>
      <c r="P156" s="448"/>
      <c r="R156" s="9"/>
    </row>
    <row r="157" spans="1:18" ht="71" customHeight="1" x14ac:dyDescent="0.2">
      <c r="A157" s="437"/>
      <c r="B157" s="452"/>
      <c r="C157" s="453"/>
      <c r="D157" s="454"/>
      <c r="E157" s="456"/>
      <c r="F157" s="448" t="s">
        <v>286</v>
      </c>
      <c r="G157" s="449" t="s">
        <v>22</v>
      </c>
      <c r="H157" s="448" t="s">
        <v>124</v>
      </c>
      <c r="I157" s="448" t="s">
        <v>48</v>
      </c>
      <c r="J157" s="450" t="s">
        <v>87</v>
      </c>
      <c r="K157" s="448" t="s">
        <v>186</v>
      </c>
      <c r="L157" s="448"/>
      <c r="M157" s="67" t="s">
        <v>105</v>
      </c>
      <c r="N157" s="448" t="s">
        <v>237</v>
      </c>
      <c r="O157" s="451"/>
      <c r="P157" s="448"/>
    </row>
    <row r="158" spans="1:18" ht="34" x14ac:dyDescent="0.2">
      <c r="A158" s="437"/>
      <c r="B158" s="452"/>
      <c r="C158" s="453"/>
      <c r="D158" s="454"/>
      <c r="E158" s="456"/>
      <c r="F158" s="448" t="s">
        <v>252</v>
      </c>
      <c r="G158" s="449" t="s">
        <v>20</v>
      </c>
      <c r="H158" s="448" t="s">
        <v>124</v>
      </c>
      <c r="I158" s="448" t="s">
        <v>48</v>
      </c>
      <c r="J158" s="450" t="s">
        <v>87</v>
      </c>
      <c r="K158" s="448" t="s">
        <v>93</v>
      </c>
      <c r="L158" s="448"/>
      <c r="M158" s="67" t="s">
        <v>105</v>
      </c>
      <c r="N158" s="448" t="s">
        <v>92</v>
      </c>
      <c r="O158" s="451"/>
      <c r="P158" s="448"/>
    </row>
    <row r="159" spans="1:18" ht="38" customHeight="1" x14ac:dyDescent="0.2">
      <c r="A159" s="437"/>
      <c r="B159" s="452"/>
      <c r="C159" s="453"/>
      <c r="D159" s="454"/>
      <c r="E159" s="590" t="s">
        <v>242</v>
      </c>
      <c r="F159" s="67" t="s">
        <v>307</v>
      </c>
      <c r="G159" s="449" t="s">
        <v>24</v>
      </c>
      <c r="H159" s="448" t="s">
        <v>241</v>
      </c>
      <c r="I159" s="448" t="s">
        <v>48</v>
      </c>
      <c r="J159" s="450" t="s">
        <v>48</v>
      </c>
      <c r="K159" s="448" t="s">
        <v>63</v>
      </c>
      <c r="L159" s="448"/>
      <c r="M159" s="67" t="s">
        <v>105</v>
      </c>
      <c r="N159" s="448" t="s">
        <v>97</v>
      </c>
      <c r="O159" s="451"/>
      <c r="P159" s="448"/>
      <c r="R159" s="9"/>
    </row>
    <row r="160" spans="1:18" ht="51" x14ac:dyDescent="0.2">
      <c r="A160" s="437"/>
      <c r="B160" s="452"/>
      <c r="C160" s="453"/>
      <c r="D160" s="454"/>
      <c r="E160" s="592"/>
      <c r="F160" s="448" t="s">
        <v>314</v>
      </c>
      <c r="G160" s="449" t="s">
        <v>22</v>
      </c>
      <c r="H160" s="448" t="s">
        <v>124</v>
      </c>
      <c r="I160" s="448" t="s">
        <v>48</v>
      </c>
      <c r="J160" s="448" t="s">
        <v>87</v>
      </c>
      <c r="K160" s="448" t="s">
        <v>93</v>
      </c>
      <c r="L160" s="448"/>
      <c r="M160" s="67" t="s">
        <v>105</v>
      </c>
      <c r="N160" s="448" t="s">
        <v>89</v>
      </c>
      <c r="O160" s="451"/>
      <c r="P160" s="448"/>
      <c r="R160" s="9"/>
    </row>
    <row r="161" spans="1:18" ht="34" x14ac:dyDescent="0.2">
      <c r="A161" s="467"/>
      <c r="B161" s="459"/>
      <c r="C161" s="460"/>
      <c r="D161" s="461"/>
      <c r="E161" s="591"/>
      <c r="F161" s="448" t="s">
        <v>252</v>
      </c>
      <c r="G161" s="449" t="s">
        <v>20</v>
      </c>
      <c r="H161" s="448" t="s">
        <v>124</v>
      </c>
      <c r="I161" s="448" t="s">
        <v>48</v>
      </c>
      <c r="J161" s="448" t="s">
        <v>87</v>
      </c>
      <c r="K161" s="448" t="s">
        <v>93</v>
      </c>
      <c r="L161" s="448"/>
      <c r="M161" s="67" t="s">
        <v>105</v>
      </c>
      <c r="N161" s="448" t="s">
        <v>92</v>
      </c>
      <c r="O161" s="451"/>
      <c r="P161" s="448"/>
      <c r="R161" s="9"/>
    </row>
    <row r="162" spans="1:18" x14ac:dyDescent="0.2">
      <c r="R162" s="9"/>
    </row>
    <row r="163" spans="1:18" ht="68" x14ac:dyDescent="0.2">
      <c r="A163" s="361" t="s">
        <v>166</v>
      </c>
      <c r="B163" s="362" t="s">
        <v>210</v>
      </c>
      <c r="C163" s="136" t="s">
        <v>169</v>
      </c>
      <c r="D163" s="147">
        <f>'Importance weights'!D15</f>
        <v>3</v>
      </c>
      <c r="E163" s="140" t="s">
        <v>106</v>
      </c>
      <c r="F163" s="499" t="s">
        <v>43</v>
      </c>
      <c r="G163" s="500" t="s">
        <v>24</v>
      </c>
      <c r="H163" s="501" t="s">
        <v>44</v>
      </c>
      <c r="I163" s="499" t="s">
        <v>106</v>
      </c>
      <c r="J163" s="502" t="s">
        <v>46</v>
      </c>
      <c r="K163" s="502" t="s">
        <v>47</v>
      </c>
      <c r="L163" s="499" t="s">
        <v>48</v>
      </c>
      <c r="M163" s="502" t="s">
        <v>107</v>
      </c>
      <c r="N163" s="499" t="s">
        <v>48</v>
      </c>
      <c r="O163" s="503"/>
      <c r="P163" s="134"/>
    </row>
    <row r="164" spans="1:18" s="18" customFormat="1" ht="136" x14ac:dyDescent="0.2">
      <c r="A164" s="150" t="s">
        <v>108</v>
      </c>
      <c r="B164" s="363"/>
      <c r="C164" s="151"/>
      <c r="D164" s="148"/>
      <c r="E164" s="152"/>
      <c r="F164" s="134" t="s">
        <v>282</v>
      </c>
      <c r="G164" s="135" t="s">
        <v>20</v>
      </c>
      <c r="H164" s="138" t="s">
        <v>109</v>
      </c>
      <c r="I164" s="134" t="s">
        <v>106</v>
      </c>
      <c r="J164" s="136" t="s">
        <v>46</v>
      </c>
      <c r="K164" s="136" t="s">
        <v>52</v>
      </c>
      <c r="L164" s="134" t="s">
        <v>54</v>
      </c>
      <c r="M164" s="134" t="s">
        <v>110</v>
      </c>
      <c r="N164" s="134" t="s">
        <v>59</v>
      </c>
      <c r="O164" s="137"/>
      <c r="P164" s="134"/>
    </row>
    <row r="165" spans="1:18" ht="51" x14ac:dyDescent="0.2">
      <c r="A165" s="129"/>
      <c r="B165" s="364"/>
      <c r="C165" s="145"/>
      <c r="D165" s="148"/>
      <c r="E165" s="142"/>
      <c r="F165" s="134" t="s">
        <v>248</v>
      </c>
      <c r="G165" s="135" t="s">
        <v>20</v>
      </c>
      <c r="H165" s="138" t="s">
        <v>109</v>
      </c>
      <c r="I165" s="134" t="s">
        <v>106</v>
      </c>
      <c r="J165" s="136" t="s">
        <v>46</v>
      </c>
      <c r="K165" s="136" t="s">
        <v>52</v>
      </c>
      <c r="L165" s="134" t="s">
        <v>54</v>
      </c>
      <c r="M165" s="134" t="s">
        <v>110</v>
      </c>
      <c r="N165" s="134" t="s">
        <v>59</v>
      </c>
      <c r="O165" s="137"/>
      <c r="P165" s="134"/>
    </row>
    <row r="166" spans="1:18" ht="51" x14ac:dyDescent="0.2">
      <c r="A166" s="129"/>
      <c r="B166" s="365"/>
      <c r="C166" s="146"/>
      <c r="D166" s="149"/>
      <c r="E166" s="144"/>
      <c r="F166" s="134" t="s">
        <v>252</v>
      </c>
      <c r="G166" s="135" t="s">
        <v>20</v>
      </c>
      <c r="H166" s="138" t="s">
        <v>109</v>
      </c>
      <c r="I166" s="134" t="s">
        <v>106</v>
      </c>
      <c r="J166" s="134" t="s">
        <v>46</v>
      </c>
      <c r="K166" s="134" t="s">
        <v>52</v>
      </c>
      <c r="L166" s="134" t="s">
        <v>54</v>
      </c>
      <c r="M166" s="134" t="s">
        <v>110</v>
      </c>
      <c r="N166" s="134" t="s">
        <v>59</v>
      </c>
      <c r="O166" s="137"/>
      <c r="P166" s="134"/>
    </row>
    <row r="167" spans="1:18" x14ac:dyDescent="0.2">
      <c r="A167" s="129"/>
      <c r="B167" s="255"/>
      <c r="C167" s="129"/>
      <c r="D167" s="130"/>
      <c r="E167" s="129"/>
      <c r="F167" s="129"/>
      <c r="G167" s="129"/>
      <c r="H167" s="131"/>
      <c r="I167" s="131"/>
      <c r="J167" s="132"/>
      <c r="K167" s="132"/>
      <c r="L167" s="131"/>
      <c r="M167" s="132"/>
      <c r="N167" s="131"/>
      <c r="O167" s="133"/>
      <c r="P167" s="153"/>
    </row>
    <row r="168" spans="1:18" ht="51" x14ac:dyDescent="0.2">
      <c r="A168" s="129"/>
      <c r="B168" s="362" t="s">
        <v>211</v>
      </c>
      <c r="C168" s="136" t="s">
        <v>170</v>
      </c>
      <c r="D168" s="147">
        <f>'Importance weights'!D16</f>
        <v>3</v>
      </c>
      <c r="E168" s="136" t="s">
        <v>111</v>
      </c>
      <c r="F168" s="134" t="s">
        <v>295</v>
      </c>
      <c r="G168" s="135" t="s">
        <v>24</v>
      </c>
      <c r="H168" s="138" t="s">
        <v>69</v>
      </c>
      <c r="I168" s="134" t="s">
        <v>113</v>
      </c>
      <c r="J168" s="136" t="s">
        <v>46</v>
      </c>
      <c r="K168" s="136" t="s">
        <v>47</v>
      </c>
      <c r="L168" s="134" t="s">
        <v>48</v>
      </c>
      <c r="M168" s="136" t="s">
        <v>107</v>
      </c>
      <c r="N168" s="134" t="s">
        <v>48</v>
      </c>
      <c r="O168" s="137"/>
      <c r="P168" s="134"/>
    </row>
    <row r="169" spans="1:18" ht="51" x14ac:dyDescent="0.2">
      <c r="A169" s="129"/>
      <c r="B169" s="364"/>
      <c r="C169" s="145"/>
      <c r="D169" s="148"/>
      <c r="E169" s="151"/>
      <c r="F169" s="134" t="s">
        <v>282</v>
      </c>
      <c r="G169" s="135" t="s">
        <v>20</v>
      </c>
      <c r="H169" s="138" t="s">
        <v>109</v>
      </c>
      <c r="I169" s="134" t="s">
        <v>113</v>
      </c>
      <c r="J169" s="136" t="s">
        <v>46</v>
      </c>
      <c r="K169" s="136" t="s">
        <v>52</v>
      </c>
      <c r="L169" s="134" t="s">
        <v>54</v>
      </c>
      <c r="M169" s="134" t="s">
        <v>110</v>
      </c>
      <c r="N169" s="134" t="s">
        <v>114</v>
      </c>
      <c r="O169" s="137"/>
      <c r="P169" s="134"/>
    </row>
    <row r="170" spans="1:18" ht="51" x14ac:dyDescent="0.2">
      <c r="A170" s="129"/>
      <c r="B170" s="364"/>
      <c r="C170" s="145"/>
      <c r="D170" s="148"/>
      <c r="E170" s="145"/>
      <c r="F170" s="134" t="s">
        <v>248</v>
      </c>
      <c r="G170" s="135" t="s">
        <v>20</v>
      </c>
      <c r="H170" s="138" t="s">
        <v>109</v>
      </c>
      <c r="I170" s="134" t="s">
        <v>113</v>
      </c>
      <c r="J170" s="136" t="s">
        <v>46</v>
      </c>
      <c r="K170" s="136" t="s">
        <v>52</v>
      </c>
      <c r="L170" s="134" t="s">
        <v>54</v>
      </c>
      <c r="M170" s="134" t="s">
        <v>110</v>
      </c>
      <c r="N170" s="134" t="s">
        <v>114</v>
      </c>
      <c r="O170" s="137"/>
      <c r="P170" s="134"/>
    </row>
    <row r="171" spans="1:18" ht="51" x14ac:dyDescent="0.2">
      <c r="A171" s="129"/>
      <c r="B171" s="365"/>
      <c r="C171" s="146"/>
      <c r="D171" s="149"/>
      <c r="E171" s="146"/>
      <c r="F171" s="134" t="s">
        <v>252</v>
      </c>
      <c r="G171" s="135" t="s">
        <v>20</v>
      </c>
      <c r="H171" s="138" t="s">
        <v>109</v>
      </c>
      <c r="I171" s="134" t="s">
        <v>113</v>
      </c>
      <c r="J171" s="134" t="s">
        <v>46</v>
      </c>
      <c r="K171" s="134" t="s">
        <v>52</v>
      </c>
      <c r="L171" s="134" t="s">
        <v>54</v>
      </c>
      <c r="M171" s="134" t="s">
        <v>110</v>
      </c>
      <c r="N171" s="134" t="s">
        <v>114</v>
      </c>
      <c r="O171" s="137"/>
      <c r="P171" s="134"/>
    </row>
    <row r="172" spans="1:18" x14ac:dyDescent="0.2">
      <c r="A172" s="129"/>
      <c r="B172" s="255"/>
      <c r="C172" s="129"/>
      <c r="D172" s="130"/>
      <c r="E172" s="129"/>
      <c r="F172" s="129"/>
      <c r="G172" s="129"/>
      <c r="H172" s="131"/>
      <c r="I172" s="131"/>
      <c r="J172" s="132"/>
      <c r="K172" s="132"/>
      <c r="L172" s="131"/>
      <c r="M172" s="132"/>
      <c r="N172" s="131"/>
      <c r="O172" s="133"/>
      <c r="P172" s="153"/>
    </row>
    <row r="173" spans="1:18" ht="51" x14ac:dyDescent="0.2">
      <c r="A173" s="129"/>
      <c r="B173" s="362" t="s">
        <v>212</v>
      </c>
      <c r="C173" s="136" t="s">
        <v>171</v>
      </c>
      <c r="D173" s="139">
        <f>'Importance weights'!D17</f>
        <v>3</v>
      </c>
      <c r="E173" s="136" t="s">
        <v>115</v>
      </c>
      <c r="F173" s="134" t="s">
        <v>282</v>
      </c>
      <c r="G173" s="135" t="s">
        <v>20</v>
      </c>
      <c r="H173" s="138" t="s">
        <v>109</v>
      </c>
      <c r="I173" s="134" t="s">
        <v>116</v>
      </c>
      <c r="J173" s="136" t="s">
        <v>46</v>
      </c>
      <c r="K173" s="136" t="s">
        <v>220</v>
      </c>
      <c r="L173" s="134"/>
      <c r="M173" s="134" t="s">
        <v>110</v>
      </c>
      <c r="N173" s="134" t="s">
        <v>221</v>
      </c>
      <c r="O173" s="137"/>
      <c r="P173" s="134"/>
    </row>
    <row r="174" spans="1:18" ht="51" x14ac:dyDescent="0.2">
      <c r="A174" s="129"/>
      <c r="B174" s="364"/>
      <c r="C174" s="145"/>
      <c r="D174" s="141"/>
      <c r="E174" s="151" t="s">
        <v>193</v>
      </c>
      <c r="F174" s="134" t="s">
        <v>248</v>
      </c>
      <c r="G174" s="135" t="s">
        <v>20</v>
      </c>
      <c r="H174" s="138" t="s">
        <v>109</v>
      </c>
      <c r="I174" s="134" t="s">
        <v>116</v>
      </c>
      <c r="J174" s="136" t="s">
        <v>46</v>
      </c>
      <c r="K174" s="136" t="s">
        <v>220</v>
      </c>
      <c r="L174" s="134"/>
      <c r="M174" s="134" t="s">
        <v>110</v>
      </c>
      <c r="N174" s="134" t="s">
        <v>221</v>
      </c>
      <c r="O174" s="137"/>
      <c r="P174" s="134"/>
    </row>
    <row r="175" spans="1:18" ht="51" x14ac:dyDescent="0.2">
      <c r="A175" s="129"/>
      <c r="B175" s="365"/>
      <c r="C175" s="146"/>
      <c r="D175" s="143"/>
      <c r="E175" s="146"/>
      <c r="F175" s="134" t="s">
        <v>252</v>
      </c>
      <c r="G175" s="135" t="s">
        <v>20</v>
      </c>
      <c r="H175" s="138" t="s">
        <v>109</v>
      </c>
      <c r="I175" s="134" t="s">
        <v>116</v>
      </c>
      <c r="J175" s="134" t="s">
        <v>46</v>
      </c>
      <c r="K175" s="136" t="s">
        <v>220</v>
      </c>
      <c r="L175" s="134"/>
      <c r="M175" s="134" t="s">
        <v>110</v>
      </c>
      <c r="N175" s="134" t="s">
        <v>221</v>
      </c>
      <c r="O175" s="137"/>
      <c r="P175" s="134"/>
    </row>
    <row r="176" spans="1:18" x14ac:dyDescent="0.2">
      <c r="A176" s="129"/>
      <c r="B176" s="255"/>
      <c r="C176" s="129"/>
      <c r="D176" s="130"/>
      <c r="E176" s="129"/>
      <c r="F176" s="129"/>
      <c r="G176" s="255"/>
      <c r="H176" s="129"/>
      <c r="I176" s="129"/>
      <c r="J176" s="129"/>
      <c r="K176" s="129"/>
      <c r="L176" s="129"/>
      <c r="M176" s="129"/>
      <c r="N176" s="129"/>
      <c r="O176" s="256"/>
      <c r="P176" s="129"/>
    </row>
    <row r="177" spans="1:16" ht="51" x14ac:dyDescent="0.2">
      <c r="A177" s="129"/>
      <c r="B177" s="404" t="s">
        <v>213</v>
      </c>
      <c r="C177" s="136" t="s">
        <v>172</v>
      </c>
      <c r="D177" s="139">
        <f>'Importance weights'!D18</f>
        <v>3</v>
      </c>
      <c r="E177" s="136"/>
      <c r="F177" s="403" t="s">
        <v>282</v>
      </c>
      <c r="G177" s="135" t="s">
        <v>20</v>
      </c>
      <c r="H177" s="138" t="s">
        <v>109</v>
      </c>
      <c r="I177" s="134" t="s">
        <v>117</v>
      </c>
      <c r="J177" s="136" t="s">
        <v>46</v>
      </c>
      <c r="K177" s="136" t="s">
        <v>52</v>
      </c>
      <c r="L177" s="134" t="s">
        <v>54</v>
      </c>
      <c r="M177" s="134"/>
      <c r="N177" s="134"/>
      <c r="O177" s="137"/>
      <c r="P177" s="134"/>
    </row>
    <row r="178" spans="1:16" ht="51" x14ac:dyDescent="0.2">
      <c r="A178" s="129"/>
      <c r="B178" s="405"/>
      <c r="C178" s="145"/>
      <c r="D178" s="141"/>
      <c r="E178" s="151"/>
      <c r="F178" s="134" t="s">
        <v>248</v>
      </c>
      <c r="G178" s="135" t="s">
        <v>20</v>
      </c>
      <c r="H178" s="138" t="s">
        <v>109</v>
      </c>
      <c r="I178" s="134" t="s">
        <v>117</v>
      </c>
      <c r="J178" s="136" t="s">
        <v>46</v>
      </c>
      <c r="K178" s="136" t="s">
        <v>52</v>
      </c>
      <c r="L178" s="134" t="s">
        <v>54</v>
      </c>
      <c r="M178" s="134"/>
      <c r="N178" s="134" t="s">
        <v>57</v>
      </c>
      <c r="O178" s="137"/>
      <c r="P178" s="134"/>
    </row>
    <row r="179" spans="1:16" ht="51" x14ac:dyDescent="0.2">
      <c r="A179" s="129"/>
      <c r="B179" s="405"/>
      <c r="C179" s="145"/>
      <c r="D179" s="141"/>
      <c r="E179" s="145"/>
      <c r="F179" s="134" t="s">
        <v>252</v>
      </c>
      <c r="G179" s="135" t="s">
        <v>20</v>
      </c>
      <c r="H179" s="138" t="s">
        <v>109</v>
      </c>
      <c r="I179" s="134" t="s">
        <v>117</v>
      </c>
      <c r="J179" s="134" t="s">
        <v>46</v>
      </c>
      <c r="K179" s="134" t="s">
        <v>52</v>
      </c>
      <c r="L179" s="134" t="s">
        <v>54</v>
      </c>
      <c r="M179" s="134"/>
      <c r="N179" s="134" t="s">
        <v>57</v>
      </c>
      <c r="O179" s="137"/>
      <c r="P179" s="134"/>
    </row>
    <row r="180" spans="1:16" ht="34" x14ac:dyDescent="0.2">
      <c r="A180" s="129"/>
      <c r="B180" s="405"/>
      <c r="C180" s="145"/>
      <c r="D180" s="141"/>
      <c r="E180" s="145"/>
      <c r="F180" s="499" t="s">
        <v>228</v>
      </c>
      <c r="G180" s="500" t="s">
        <v>24</v>
      </c>
      <c r="H180" s="499" t="s">
        <v>69</v>
      </c>
      <c r="I180" s="499" t="s">
        <v>117</v>
      </c>
      <c r="J180" s="499" t="s">
        <v>46</v>
      </c>
      <c r="K180" s="499" t="s">
        <v>66</v>
      </c>
      <c r="L180" s="499"/>
      <c r="M180" s="499"/>
      <c r="N180" s="499"/>
      <c r="O180" s="503"/>
      <c r="P180" s="499"/>
    </row>
    <row r="181" spans="1:16" ht="34" x14ac:dyDescent="0.2">
      <c r="A181" s="129"/>
      <c r="B181" s="406"/>
      <c r="C181" s="146"/>
      <c r="D181" s="143"/>
      <c r="E181" s="146"/>
      <c r="F181" s="499" t="s">
        <v>229</v>
      </c>
      <c r="G181" s="500" t="s">
        <v>24</v>
      </c>
      <c r="H181" s="499" t="s">
        <v>231</v>
      </c>
      <c r="I181" s="499" t="s">
        <v>230</v>
      </c>
      <c r="J181" s="499" t="s">
        <v>46</v>
      </c>
      <c r="K181" s="499" t="s">
        <v>66</v>
      </c>
      <c r="L181" s="499"/>
      <c r="M181" s="499"/>
      <c r="N181" s="499"/>
      <c r="O181" s="503"/>
      <c r="P181" s="499"/>
    </row>
    <row r="182" spans="1:16" x14ac:dyDescent="0.2">
      <c r="A182" s="9"/>
      <c r="B182" s="29"/>
      <c r="C182" s="9"/>
      <c r="D182" s="128"/>
      <c r="E182" s="9"/>
      <c r="F182" s="9"/>
      <c r="G182" s="9"/>
    </row>
    <row r="183" spans="1:16" ht="55" customHeight="1" x14ac:dyDescent="0.2">
      <c r="A183" s="369" t="s">
        <v>182</v>
      </c>
      <c r="B183" s="366" t="s">
        <v>210</v>
      </c>
      <c r="C183" s="157" t="s">
        <v>173</v>
      </c>
      <c r="D183" s="188">
        <f>'Importance weights'!D19</f>
        <v>2</v>
      </c>
      <c r="E183" s="158" t="s">
        <v>223</v>
      </c>
      <c r="F183" s="159" t="s">
        <v>290</v>
      </c>
      <c r="G183" s="160" t="s">
        <v>24</v>
      </c>
      <c r="H183" s="161" t="s">
        <v>65</v>
      </c>
      <c r="I183" s="161" t="s">
        <v>62</v>
      </c>
      <c r="J183" s="161" t="s">
        <v>63</v>
      </c>
      <c r="K183" s="161" t="s">
        <v>66</v>
      </c>
      <c r="L183" s="161"/>
      <c r="M183" s="161"/>
      <c r="N183" s="161"/>
      <c r="O183" s="162"/>
      <c r="P183" s="161"/>
    </row>
    <row r="184" spans="1:16" ht="51" x14ac:dyDescent="0.2">
      <c r="A184" s="155"/>
      <c r="B184" s="367"/>
      <c r="C184" s="156"/>
      <c r="D184" s="189"/>
      <c r="E184" s="163"/>
      <c r="F184" s="159" t="s">
        <v>282</v>
      </c>
      <c r="G184" s="160" t="s">
        <v>20</v>
      </c>
      <c r="H184" s="164" t="s">
        <v>61</v>
      </c>
      <c r="I184" s="165" t="s">
        <v>62</v>
      </c>
      <c r="J184" s="165" t="s">
        <v>63</v>
      </c>
      <c r="K184" s="165" t="s">
        <v>101</v>
      </c>
      <c r="L184" s="161" t="s">
        <v>54</v>
      </c>
      <c r="M184" s="161"/>
      <c r="N184" s="161" t="s">
        <v>119</v>
      </c>
      <c r="O184" s="162"/>
      <c r="P184" s="161"/>
    </row>
    <row r="185" spans="1:16" ht="51" x14ac:dyDescent="0.2">
      <c r="A185" s="155"/>
      <c r="B185" s="367"/>
      <c r="C185" s="156"/>
      <c r="D185" s="189"/>
      <c r="E185" s="163"/>
      <c r="F185" s="159" t="s">
        <v>321</v>
      </c>
      <c r="G185" s="160" t="s">
        <v>20</v>
      </c>
      <c r="H185" s="164" t="s">
        <v>61</v>
      </c>
      <c r="I185" s="165" t="s">
        <v>62</v>
      </c>
      <c r="J185" s="165" t="s">
        <v>63</v>
      </c>
      <c r="K185" s="165" t="s">
        <v>101</v>
      </c>
      <c r="L185" s="161" t="s">
        <v>54</v>
      </c>
      <c r="M185" s="161"/>
      <c r="N185" s="161" t="s">
        <v>119</v>
      </c>
      <c r="O185" s="162"/>
      <c r="P185" s="161"/>
    </row>
    <row r="186" spans="1:16" ht="51" x14ac:dyDescent="0.2">
      <c r="A186" s="155"/>
      <c r="B186" s="367"/>
      <c r="C186" s="156"/>
      <c r="D186" s="189"/>
      <c r="E186" s="167"/>
      <c r="F186" s="159" t="s">
        <v>252</v>
      </c>
      <c r="G186" s="160" t="s">
        <v>20</v>
      </c>
      <c r="H186" s="164" t="s">
        <v>61</v>
      </c>
      <c r="I186" s="165" t="s">
        <v>62</v>
      </c>
      <c r="J186" s="165" t="s">
        <v>63</v>
      </c>
      <c r="K186" s="165" t="s">
        <v>101</v>
      </c>
      <c r="L186" s="161" t="s">
        <v>54</v>
      </c>
      <c r="M186" s="161"/>
      <c r="N186" s="161" t="s">
        <v>119</v>
      </c>
      <c r="O186" s="162"/>
      <c r="P186" s="161"/>
    </row>
    <row r="187" spans="1:16" ht="34" x14ac:dyDescent="0.2">
      <c r="A187" s="155"/>
      <c r="B187" s="367"/>
      <c r="C187" s="156"/>
      <c r="D187" s="189"/>
      <c r="E187" s="165" t="s">
        <v>222</v>
      </c>
      <c r="F187" s="161" t="s">
        <v>290</v>
      </c>
      <c r="G187" s="160" t="s">
        <v>24</v>
      </c>
      <c r="H187" s="161" t="s">
        <v>72</v>
      </c>
      <c r="I187" s="161" t="s">
        <v>76</v>
      </c>
      <c r="J187" s="166" t="s">
        <v>63</v>
      </c>
      <c r="K187" s="166" t="s">
        <v>66</v>
      </c>
      <c r="L187" s="166"/>
      <c r="M187" s="166"/>
      <c r="N187" s="166"/>
      <c r="O187" s="162"/>
      <c r="P187" s="161"/>
    </row>
    <row r="188" spans="1:16" ht="51" x14ac:dyDescent="0.2">
      <c r="A188" s="155"/>
      <c r="B188" s="367"/>
      <c r="C188" s="156"/>
      <c r="D188" s="189"/>
      <c r="E188" s="168"/>
      <c r="F188" s="161" t="s">
        <v>282</v>
      </c>
      <c r="G188" s="160" t="s">
        <v>20</v>
      </c>
      <c r="H188" s="164" t="s">
        <v>61</v>
      </c>
      <c r="I188" s="165" t="s">
        <v>62</v>
      </c>
      <c r="J188" s="165" t="s">
        <v>63</v>
      </c>
      <c r="K188" s="165" t="s">
        <v>52</v>
      </c>
      <c r="L188" s="161" t="s">
        <v>54</v>
      </c>
      <c r="M188" s="161"/>
      <c r="N188" s="161" t="s">
        <v>119</v>
      </c>
      <c r="O188" s="162"/>
      <c r="P188" s="161"/>
    </row>
    <row r="189" spans="1:16" ht="51" x14ac:dyDescent="0.2">
      <c r="A189" s="155"/>
      <c r="B189" s="367"/>
      <c r="C189" s="156"/>
      <c r="D189" s="189"/>
      <c r="E189" s="168"/>
      <c r="F189" s="161" t="s">
        <v>321</v>
      </c>
      <c r="G189" s="160" t="s">
        <v>20</v>
      </c>
      <c r="H189" s="164" t="s">
        <v>61</v>
      </c>
      <c r="I189" s="165" t="s">
        <v>62</v>
      </c>
      <c r="J189" s="165" t="s">
        <v>63</v>
      </c>
      <c r="K189" s="165" t="s">
        <v>52</v>
      </c>
      <c r="L189" s="161" t="s">
        <v>54</v>
      </c>
      <c r="M189" s="161"/>
      <c r="N189" s="161" t="s">
        <v>119</v>
      </c>
      <c r="O189" s="162"/>
      <c r="P189" s="161"/>
    </row>
    <row r="190" spans="1:16" ht="51" x14ac:dyDescent="0.2">
      <c r="A190" s="155"/>
      <c r="B190" s="367"/>
      <c r="C190" s="156"/>
      <c r="D190" s="189"/>
      <c r="E190" s="168"/>
      <c r="F190" s="161" t="s">
        <v>252</v>
      </c>
      <c r="G190" s="160" t="s">
        <v>20</v>
      </c>
      <c r="H190" s="164" t="s">
        <v>61</v>
      </c>
      <c r="I190" s="165" t="s">
        <v>62</v>
      </c>
      <c r="J190" s="165" t="s">
        <v>63</v>
      </c>
      <c r="K190" s="165" t="s">
        <v>52</v>
      </c>
      <c r="L190" s="161" t="s">
        <v>54</v>
      </c>
      <c r="M190" s="161"/>
      <c r="N190" s="161" t="s">
        <v>119</v>
      </c>
      <c r="O190" s="162"/>
      <c r="P190" s="161"/>
    </row>
    <row r="191" spans="1:16" ht="51" customHeight="1" x14ac:dyDescent="0.2">
      <c r="A191" s="155"/>
      <c r="B191" s="367"/>
      <c r="C191" s="156"/>
      <c r="D191" s="189"/>
      <c r="E191" s="169" t="s">
        <v>235</v>
      </c>
      <c r="F191" s="161" t="s">
        <v>290</v>
      </c>
      <c r="G191" s="160" t="s">
        <v>22</v>
      </c>
      <c r="H191" s="161" t="s">
        <v>72</v>
      </c>
      <c r="I191" s="161" t="s">
        <v>76</v>
      </c>
      <c r="J191" s="161" t="s">
        <v>63</v>
      </c>
      <c r="K191" s="161" t="s">
        <v>47</v>
      </c>
      <c r="L191" s="161"/>
      <c r="M191" s="161"/>
      <c r="N191" s="161"/>
      <c r="O191" s="162"/>
      <c r="P191" s="161" t="s">
        <v>77</v>
      </c>
    </row>
    <row r="192" spans="1:16" ht="51" x14ac:dyDescent="0.2">
      <c r="A192" s="155"/>
      <c r="B192" s="367"/>
      <c r="C192" s="156"/>
      <c r="D192" s="189"/>
      <c r="E192" s="170"/>
      <c r="F192" s="159" t="s">
        <v>282</v>
      </c>
      <c r="G192" s="160" t="s">
        <v>20</v>
      </c>
      <c r="H192" s="164" t="s">
        <v>61</v>
      </c>
      <c r="I192" s="165" t="s">
        <v>62</v>
      </c>
      <c r="J192" s="165" t="s">
        <v>63</v>
      </c>
      <c r="K192" s="165" t="s">
        <v>52</v>
      </c>
      <c r="L192" s="161" t="s">
        <v>54</v>
      </c>
      <c r="M192" s="161"/>
      <c r="N192" s="161" t="s">
        <v>119</v>
      </c>
      <c r="O192" s="162"/>
      <c r="P192" s="161"/>
    </row>
    <row r="193" spans="1:16" ht="51" x14ac:dyDescent="0.2">
      <c r="A193" s="155"/>
      <c r="B193" s="367"/>
      <c r="C193" s="156"/>
      <c r="D193" s="189"/>
      <c r="E193" s="170"/>
      <c r="F193" s="161" t="s">
        <v>321</v>
      </c>
      <c r="G193" s="160" t="s">
        <v>20</v>
      </c>
      <c r="H193" s="164" t="s">
        <v>61</v>
      </c>
      <c r="I193" s="165" t="s">
        <v>62</v>
      </c>
      <c r="J193" s="165" t="s">
        <v>63</v>
      </c>
      <c r="K193" s="165" t="s">
        <v>52</v>
      </c>
      <c r="L193" s="161" t="s">
        <v>54</v>
      </c>
      <c r="M193" s="161"/>
      <c r="N193" s="161" t="s">
        <v>119</v>
      </c>
      <c r="O193" s="162"/>
      <c r="P193" s="161"/>
    </row>
    <row r="194" spans="1:16" ht="51" x14ac:dyDescent="0.2">
      <c r="A194" s="155"/>
      <c r="B194" s="368"/>
      <c r="C194" s="175"/>
      <c r="D194" s="190"/>
      <c r="E194" s="171"/>
      <c r="F194" s="159" t="s">
        <v>252</v>
      </c>
      <c r="G194" s="160" t="s">
        <v>20</v>
      </c>
      <c r="H194" s="164" t="s">
        <v>61</v>
      </c>
      <c r="I194" s="161" t="s">
        <v>62</v>
      </c>
      <c r="J194" s="161" t="s">
        <v>63</v>
      </c>
      <c r="K194" s="161" t="s">
        <v>52</v>
      </c>
      <c r="L194" s="161" t="s">
        <v>54</v>
      </c>
      <c r="M194" s="161"/>
      <c r="N194" s="161" t="s">
        <v>119</v>
      </c>
      <c r="O194" s="162"/>
      <c r="P194" s="161"/>
    </row>
    <row r="195" spans="1:16" x14ac:dyDescent="0.2">
      <c r="A195" s="155"/>
      <c r="B195" s="308"/>
      <c r="C195" s="176"/>
      <c r="D195" s="177"/>
      <c r="E195" s="176"/>
      <c r="F195" s="176"/>
      <c r="G195" s="176"/>
      <c r="H195" s="178"/>
      <c r="I195" s="178"/>
      <c r="J195" s="179"/>
      <c r="K195" s="179"/>
      <c r="L195" s="178"/>
      <c r="M195" s="179"/>
      <c r="N195" s="178"/>
      <c r="O195" s="180"/>
      <c r="P195" s="187"/>
    </row>
    <row r="196" spans="1:16" ht="51" x14ac:dyDescent="0.2">
      <c r="A196" s="155"/>
      <c r="B196" s="366" t="s">
        <v>211</v>
      </c>
      <c r="C196" s="158" t="s">
        <v>174</v>
      </c>
      <c r="D196" s="188">
        <f>'Importance weights'!D20</f>
        <v>2</v>
      </c>
      <c r="E196" s="158" t="s">
        <v>55</v>
      </c>
      <c r="F196" s="159" t="s">
        <v>282</v>
      </c>
      <c r="G196" s="160" t="s">
        <v>20</v>
      </c>
      <c r="H196" s="164" t="s">
        <v>61</v>
      </c>
      <c r="I196" s="161" t="s">
        <v>84</v>
      </c>
      <c r="J196" s="165" t="s">
        <v>63</v>
      </c>
      <c r="K196" s="165" t="s">
        <v>52</v>
      </c>
      <c r="L196" s="161"/>
      <c r="M196" s="161"/>
      <c r="N196" s="161" t="s">
        <v>119</v>
      </c>
      <c r="O196" s="162"/>
      <c r="P196" s="161"/>
    </row>
    <row r="197" spans="1:16" ht="51" x14ac:dyDescent="0.2">
      <c r="A197" s="155"/>
      <c r="B197" s="367"/>
      <c r="C197" s="163"/>
      <c r="D197" s="217"/>
      <c r="E197" s="182"/>
      <c r="F197" s="159" t="s">
        <v>252</v>
      </c>
      <c r="G197" s="160" t="s">
        <v>20</v>
      </c>
      <c r="H197" s="164" t="s">
        <v>61</v>
      </c>
      <c r="I197" s="161" t="s">
        <v>84</v>
      </c>
      <c r="J197" s="165" t="s">
        <v>63</v>
      </c>
      <c r="K197" s="165" t="s">
        <v>52</v>
      </c>
      <c r="L197" s="161"/>
      <c r="M197" s="161"/>
      <c r="N197" s="161" t="s">
        <v>119</v>
      </c>
      <c r="O197" s="162"/>
      <c r="P197" s="161"/>
    </row>
    <row r="198" spans="1:16" ht="51" x14ac:dyDescent="0.2">
      <c r="A198" s="155"/>
      <c r="B198" s="367"/>
      <c r="C198" s="163"/>
      <c r="D198" s="217"/>
      <c r="E198" s="167"/>
      <c r="F198" s="161" t="s">
        <v>321</v>
      </c>
      <c r="G198" s="160" t="s">
        <v>20</v>
      </c>
      <c r="H198" s="161" t="s">
        <v>61</v>
      </c>
      <c r="I198" s="161" t="s">
        <v>84</v>
      </c>
      <c r="J198" s="161" t="s">
        <v>63</v>
      </c>
      <c r="K198" s="161" t="s">
        <v>52</v>
      </c>
      <c r="L198" s="161"/>
      <c r="M198" s="161"/>
      <c r="N198" s="161" t="s">
        <v>119</v>
      </c>
      <c r="O198" s="162"/>
      <c r="P198" s="161"/>
    </row>
    <row r="199" spans="1:16" ht="34" x14ac:dyDescent="0.2">
      <c r="A199" s="155"/>
      <c r="B199" s="367"/>
      <c r="C199" s="163"/>
      <c r="D199" s="217"/>
      <c r="E199" s="165" t="s">
        <v>222</v>
      </c>
      <c r="F199" s="161" t="s">
        <v>260</v>
      </c>
      <c r="G199" s="160" t="s">
        <v>24</v>
      </c>
      <c r="H199" s="161" t="s">
        <v>102</v>
      </c>
      <c r="I199" s="161" t="s">
        <v>84</v>
      </c>
      <c r="J199" s="166" t="s">
        <v>63</v>
      </c>
      <c r="K199" s="166" t="s">
        <v>66</v>
      </c>
      <c r="L199" s="166"/>
      <c r="M199" s="166"/>
      <c r="N199" s="166"/>
      <c r="O199" s="162"/>
      <c r="P199" s="161"/>
    </row>
    <row r="200" spans="1:16" ht="51" x14ac:dyDescent="0.2">
      <c r="A200" s="155"/>
      <c r="B200" s="367"/>
      <c r="C200" s="163"/>
      <c r="D200" s="217"/>
      <c r="E200" s="154"/>
      <c r="F200" s="161" t="s">
        <v>282</v>
      </c>
      <c r="G200" s="160" t="s">
        <v>20</v>
      </c>
      <c r="H200" s="164" t="s">
        <v>61</v>
      </c>
      <c r="I200" s="161" t="s">
        <v>84</v>
      </c>
      <c r="J200" s="165" t="s">
        <v>63</v>
      </c>
      <c r="K200" s="165" t="s">
        <v>52</v>
      </c>
      <c r="L200" s="161" t="s">
        <v>54</v>
      </c>
      <c r="M200" s="161"/>
      <c r="N200" s="161" t="s">
        <v>119</v>
      </c>
      <c r="O200" s="162"/>
      <c r="P200" s="161"/>
    </row>
    <row r="201" spans="1:16" ht="51" x14ac:dyDescent="0.2">
      <c r="A201" s="155"/>
      <c r="B201" s="367"/>
      <c r="C201" s="163"/>
      <c r="D201" s="217"/>
      <c r="E201" s="168"/>
      <c r="F201" s="161" t="s">
        <v>321</v>
      </c>
      <c r="G201" s="160" t="s">
        <v>20</v>
      </c>
      <c r="H201" s="164" t="s">
        <v>61</v>
      </c>
      <c r="I201" s="161" t="s">
        <v>84</v>
      </c>
      <c r="J201" s="165" t="s">
        <v>63</v>
      </c>
      <c r="K201" s="165" t="s">
        <v>52</v>
      </c>
      <c r="L201" s="161" t="s">
        <v>54</v>
      </c>
      <c r="M201" s="161"/>
      <c r="N201" s="161" t="s">
        <v>119</v>
      </c>
      <c r="O201" s="162"/>
      <c r="P201" s="161"/>
    </row>
    <row r="202" spans="1:16" ht="51" x14ac:dyDescent="0.2">
      <c r="A202" s="155"/>
      <c r="B202" s="367"/>
      <c r="C202" s="163"/>
      <c r="D202" s="217"/>
      <c r="E202" s="168"/>
      <c r="F202" s="161" t="s">
        <v>252</v>
      </c>
      <c r="G202" s="160" t="s">
        <v>20</v>
      </c>
      <c r="H202" s="164" t="s">
        <v>61</v>
      </c>
      <c r="I202" s="161" t="s">
        <v>84</v>
      </c>
      <c r="J202" s="165" t="s">
        <v>63</v>
      </c>
      <c r="K202" s="165" t="s">
        <v>52</v>
      </c>
      <c r="L202" s="161" t="s">
        <v>54</v>
      </c>
      <c r="M202" s="161"/>
      <c r="N202" s="161" t="s">
        <v>119</v>
      </c>
      <c r="O202" s="162"/>
      <c r="P202" s="161"/>
    </row>
    <row r="203" spans="1:16" ht="54" customHeight="1" x14ac:dyDescent="0.2">
      <c r="A203" s="155"/>
      <c r="B203" s="367"/>
      <c r="C203" s="163"/>
      <c r="D203" s="217"/>
      <c r="E203" s="593" t="s">
        <v>235</v>
      </c>
      <c r="F203" s="161" t="s">
        <v>260</v>
      </c>
      <c r="G203" s="160" t="s">
        <v>22</v>
      </c>
      <c r="H203" s="161" t="s">
        <v>102</v>
      </c>
      <c r="I203" s="161" t="s">
        <v>84</v>
      </c>
      <c r="J203" s="161" t="s">
        <v>63</v>
      </c>
      <c r="K203" s="161" t="s">
        <v>47</v>
      </c>
      <c r="L203" s="161"/>
      <c r="M203" s="161"/>
      <c r="N203" s="161"/>
      <c r="O203" s="162"/>
      <c r="P203" s="161" t="s">
        <v>77</v>
      </c>
    </row>
    <row r="204" spans="1:16" ht="51" x14ac:dyDescent="0.2">
      <c r="A204" s="155"/>
      <c r="B204" s="367"/>
      <c r="C204" s="163"/>
      <c r="D204" s="217"/>
      <c r="E204" s="594"/>
      <c r="F204" s="161" t="s">
        <v>282</v>
      </c>
      <c r="G204" s="160" t="s">
        <v>20</v>
      </c>
      <c r="H204" s="161" t="s">
        <v>61</v>
      </c>
      <c r="I204" s="161" t="s">
        <v>84</v>
      </c>
      <c r="J204" s="161" t="s">
        <v>63</v>
      </c>
      <c r="K204" s="161" t="s">
        <v>52</v>
      </c>
      <c r="L204" s="161" t="s">
        <v>54</v>
      </c>
      <c r="M204" s="161"/>
      <c r="N204" s="161" t="s">
        <v>119</v>
      </c>
      <c r="O204" s="162"/>
      <c r="P204" s="161"/>
    </row>
    <row r="205" spans="1:16" ht="51" x14ac:dyDescent="0.2">
      <c r="A205" s="155"/>
      <c r="B205" s="367"/>
      <c r="C205" s="163"/>
      <c r="D205" s="217"/>
      <c r="E205" s="182"/>
      <c r="F205" s="161" t="s">
        <v>321</v>
      </c>
      <c r="G205" s="160" t="s">
        <v>20</v>
      </c>
      <c r="H205" s="161" t="s">
        <v>61</v>
      </c>
      <c r="I205" s="161" t="s">
        <v>84</v>
      </c>
      <c r="J205" s="161" t="s">
        <v>63</v>
      </c>
      <c r="K205" s="161" t="s">
        <v>52</v>
      </c>
      <c r="L205" s="161" t="s">
        <v>54</v>
      </c>
      <c r="M205" s="161"/>
      <c r="N205" s="161" t="s">
        <v>119</v>
      </c>
      <c r="O205" s="162"/>
      <c r="P205" s="161"/>
    </row>
    <row r="206" spans="1:16" ht="51" x14ac:dyDescent="0.2">
      <c r="A206" s="155"/>
      <c r="B206" s="368"/>
      <c r="C206" s="167"/>
      <c r="D206" s="218"/>
      <c r="E206" s="183"/>
      <c r="F206" s="159" t="s">
        <v>252</v>
      </c>
      <c r="G206" s="160" t="s">
        <v>20</v>
      </c>
      <c r="H206" s="161" t="s">
        <v>61</v>
      </c>
      <c r="I206" s="161" t="s">
        <v>84</v>
      </c>
      <c r="J206" s="161" t="s">
        <v>63</v>
      </c>
      <c r="K206" s="161" t="s">
        <v>52</v>
      </c>
      <c r="L206" s="161" t="s">
        <v>54</v>
      </c>
      <c r="M206" s="161"/>
      <c r="N206" s="161" t="s">
        <v>119</v>
      </c>
      <c r="O206" s="162"/>
      <c r="P206" s="161"/>
    </row>
    <row r="207" spans="1:16" x14ac:dyDescent="0.2">
      <c r="A207" s="155"/>
      <c r="B207" s="308"/>
      <c r="C207" s="176"/>
      <c r="D207" s="177"/>
      <c r="E207" s="176"/>
      <c r="F207" s="176"/>
      <c r="G207" s="176"/>
      <c r="H207" s="178"/>
      <c r="I207" s="178"/>
      <c r="J207" s="179"/>
      <c r="K207" s="179"/>
      <c r="L207" s="178"/>
      <c r="M207" s="179"/>
      <c r="N207" s="178"/>
      <c r="O207" s="180"/>
      <c r="P207" s="187"/>
    </row>
    <row r="208" spans="1:16" ht="60" customHeight="1" x14ac:dyDescent="0.2">
      <c r="A208" s="155"/>
      <c r="B208" s="366" t="s">
        <v>212</v>
      </c>
      <c r="C208" s="371" t="s">
        <v>175</v>
      </c>
      <c r="D208" s="188">
        <f>'Importance weights'!D21</f>
        <v>2</v>
      </c>
      <c r="E208" s="165" t="s">
        <v>91</v>
      </c>
      <c r="F208" s="161" t="s">
        <v>282</v>
      </c>
      <c r="G208" s="160" t="s">
        <v>20</v>
      </c>
      <c r="H208" s="161" t="s">
        <v>124</v>
      </c>
      <c r="I208" s="161"/>
      <c r="J208" s="161" t="s">
        <v>87</v>
      </c>
      <c r="K208" s="161" t="s">
        <v>93</v>
      </c>
      <c r="L208" s="161"/>
      <c r="M208" s="161"/>
      <c r="N208" s="161" t="s">
        <v>120</v>
      </c>
      <c r="O208" s="186"/>
      <c r="P208" s="184"/>
    </row>
    <row r="209" spans="1:16" ht="34" x14ac:dyDescent="0.2">
      <c r="A209" s="155"/>
      <c r="B209" s="367"/>
      <c r="C209" s="182"/>
      <c r="D209" s="189"/>
      <c r="E209" s="185"/>
      <c r="F209" s="161" t="s">
        <v>321</v>
      </c>
      <c r="G209" s="160" t="s">
        <v>20</v>
      </c>
      <c r="H209" s="161" t="s">
        <v>124</v>
      </c>
      <c r="I209" s="161"/>
      <c r="J209" s="161" t="s">
        <v>87</v>
      </c>
      <c r="K209" s="161" t="s">
        <v>93</v>
      </c>
      <c r="L209" s="161"/>
      <c r="M209" s="161"/>
      <c r="N209" s="161" t="s">
        <v>120</v>
      </c>
      <c r="O209" s="186"/>
      <c r="P209" s="184"/>
    </row>
    <row r="210" spans="1:16" ht="34" x14ac:dyDescent="0.2">
      <c r="A210" s="155"/>
      <c r="B210" s="367"/>
      <c r="C210" s="182"/>
      <c r="D210" s="189"/>
      <c r="E210" s="165" t="s">
        <v>94</v>
      </c>
      <c r="F210" s="161" t="s">
        <v>282</v>
      </c>
      <c r="G210" s="160" t="s">
        <v>20</v>
      </c>
      <c r="H210" s="161" t="s">
        <v>124</v>
      </c>
      <c r="I210" s="161"/>
      <c r="J210" s="161" t="s">
        <v>87</v>
      </c>
      <c r="K210" s="161" t="s">
        <v>93</v>
      </c>
      <c r="L210" s="161"/>
      <c r="M210" s="161"/>
      <c r="N210" s="161" t="s">
        <v>120</v>
      </c>
      <c r="O210" s="186"/>
      <c r="P210" s="184"/>
    </row>
    <row r="211" spans="1:16" ht="34" x14ac:dyDescent="0.2">
      <c r="A211" s="155"/>
      <c r="B211" s="367"/>
      <c r="C211" s="182"/>
      <c r="D211" s="189"/>
      <c r="E211" s="156"/>
      <c r="F211" s="161" t="s">
        <v>321</v>
      </c>
      <c r="G211" s="160" t="s">
        <v>20</v>
      </c>
      <c r="H211" s="161" t="s">
        <v>124</v>
      </c>
      <c r="I211" s="161"/>
      <c r="J211" s="161" t="s">
        <v>87</v>
      </c>
      <c r="K211" s="161" t="s">
        <v>93</v>
      </c>
      <c r="L211" s="161"/>
      <c r="M211" s="161"/>
      <c r="N211" s="161" t="s">
        <v>120</v>
      </c>
      <c r="O211" s="186"/>
      <c r="P211" s="184"/>
    </row>
    <row r="212" spans="1:16" ht="34" x14ac:dyDescent="0.2">
      <c r="A212" s="155"/>
      <c r="B212" s="367"/>
      <c r="C212" s="182"/>
      <c r="D212" s="189"/>
      <c r="E212" s="165" t="s">
        <v>95</v>
      </c>
      <c r="F212" s="161" t="s">
        <v>307</v>
      </c>
      <c r="G212" s="160" t="s">
        <v>24</v>
      </c>
      <c r="H212" s="161" t="s">
        <v>79</v>
      </c>
      <c r="I212" s="161"/>
      <c r="J212" s="161" t="s">
        <v>48</v>
      </c>
      <c r="K212" s="161" t="s">
        <v>88</v>
      </c>
      <c r="L212" s="161"/>
      <c r="M212" s="161"/>
      <c r="N212" s="161" t="s">
        <v>120</v>
      </c>
      <c r="O212" s="186"/>
      <c r="P212" s="184"/>
    </row>
    <row r="213" spans="1:16" ht="57" customHeight="1" x14ac:dyDescent="0.2">
      <c r="A213" s="155"/>
      <c r="B213" s="367"/>
      <c r="C213" s="182"/>
      <c r="D213" s="189"/>
      <c r="E213" s="156"/>
      <c r="F213" s="161" t="s">
        <v>282</v>
      </c>
      <c r="G213" s="160" t="s">
        <v>20</v>
      </c>
      <c r="H213" s="161" t="s">
        <v>124</v>
      </c>
      <c r="I213" s="161"/>
      <c r="J213" s="161" t="s">
        <v>87</v>
      </c>
      <c r="K213" s="161" t="s">
        <v>93</v>
      </c>
      <c r="L213" s="161"/>
      <c r="M213" s="161"/>
      <c r="N213" s="161" t="s">
        <v>120</v>
      </c>
      <c r="O213" s="186"/>
      <c r="P213" s="184"/>
    </row>
    <row r="214" spans="1:16" ht="34" x14ac:dyDescent="0.2">
      <c r="A214" s="155"/>
      <c r="B214" s="367"/>
      <c r="C214" s="182"/>
      <c r="D214" s="189"/>
      <c r="E214" s="175"/>
      <c r="F214" s="161" t="s">
        <v>321</v>
      </c>
      <c r="G214" s="160" t="s">
        <v>20</v>
      </c>
      <c r="H214" s="161" t="s">
        <v>124</v>
      </c>
      <c r="I214" s="161"/>
      <c r="J214" s="161" t="s">
        <v>87</v>
      </c>
      <c r="K214" s="161" t="s">
        <v>93</v>
      </c>
      <c r="L214" s="161"/>
      <c r="M214" s="161"/>
      <c r="N214" s="161" t="s">
        <v>120</v>
      </c>
      <c r="O214" s="186"/>
      <c r="P214" s="184"/>
    </row>
    <row r="215" spans="1:16" ht="34" x14ac:dyDescent="0.2">
      <c r="A215" s="155"/>
      <c r="B215" s="367"/>
      <c r="C215" s="182"/>
      <c r="D215" s="189"/>
      <c r="E215" s="165" t="s">
        <v>99</v>
      </c>
      <c r="F215" s="161" t="s">
        <v>282</v>
      </c>
      <c r="G215" s="160" t="s">
        <v>20</v>
      </c>
      <c r="H215" s="161" t="s">
        <v>124</v>
      </c>
      <c r="I215" s="161"/>
      <c r="J215" s="161" t="s">
        <v>87</v>
      </c>
      <c r="K215" s="161" t="s">
        <v>93</v>
      </c>
      <c r="L215" s="161"/>
      <c r="M215" s="161"/>
      <c r="N215" s="161" t="s">
        <v>120</v>
      </c>
      <c r="O215" s="186"/>
      <c r="P215" s="184"/>
    </row>
    <row r="216" spans="1:16" ht="34" x14ac:dyDescent="0.2">
      <c r="A216" s="155"/>
      <c r="B216" s="367"/>
      <c r="C216" s="182"/>
      <c r="D216" s="189"/>
      <c r="E216" s="156"/>
      <c r="F216" s="161" t="s">
        <v>248</v>
      </c>
      <c r="G216" s="160" t="s">
        <v>20</v>
      </c>
      <c r="H216" s="161" t="s">
        <v>124</v>
      </c>
      <c r="I216" s="161"/>
      <c r="J216" s="161" t="s">
        <v>87</v>
      </c>
      <c r="K216" s="161" t="s">
        <v>93</v>
      </c>
      <c r="L216" s="161"/>
      <c r="M216" s="161"/>
      <c r="N216" s="161" t="s">
        <v>120</v>
      </c>
      <c r="O216" s="186"/>
      <c r="P216" s="184"/>
    </row>
    <row r="217" spans="1:16" ht="34" x14ac:dyDescent="0.2">
      <c r="A217" s="155"/>
      <c r="B217" s="367"/>
      <c r="C217" s="182"/>
      <c r="D217" s="189"/>
      <c r="E217" s="165" t="s">
        <v>100</v>
      </c>
      <c r="F217" s="161" t="s">
        <v>282</v>
      </c>
      <c r="G217" s="160" t="s">
        <v>20</v>
      </c>
      <c r="H217" s="161" t="s">
        <v>124</v>
      </c>
      <c r="I217" s="161"/>
      <c r="J217" s="161" t="s">
        <v>87</v>
      </c>
      <c r="K217" s="161" t="s">
        <v>93</v>
      </c>
      <c r="L217" s="161"/>
      <c r="M217" s="161"/>
      <c r="N217" s="161" t="s">
        <v>120</v>
      </c>
      <c r="O217" s="186"/>
      <c r="P217" s="184"/>
    </row>
    <row r="218" spans="1:16" ht="34" x14ac:dyDescent="0.2">
      <c r="A218" s="155"/>
      <c r="B218" s="367"/>
      <c r="C218" s="182"/>
      <c r="D218" s="189"/>
      <c r="E218" s="156"/>
      <c r="F218" s="161" t="s">
        <v>321</v>
      </c>
      <c r="G218" s="160" t="s">
        <v>20</v>
      </c>
      <c r="H218" s="161" t="s">
        <v>124</v>
      </c>
      <c r="I218" s="161"/>
      <c r="J218" s="161" t="s">
        <v>87</v>
      </c>
      <c r="K218" s="161" t="s">
        <v>93</v>
      </c>
      <c r="L218" s="161"/>
      <c r="M218" s="161"/>
      <c r="N218" s="161" t="s">
        <v>120</v>
      </c>
      <c r="O218" s="186"/>
      <c r="P218" s="184"/>
    </row>
    <row r="219" spans="1:16" ht="34" x14ac:dyDescent="0.2">
      <c r="A219" s="155"/>
      <c r="B219" s="367"/>
      <c r="C219" s="182"/>
      <c r="D219" s="189"/>
      <c r="E219" s="573" t="s">
        <v>242</v>
      </c>
      <c r="F219" s="161" t="s">
        <v>307</v>
      </c>
      <c r="G219" s="160" t="s">
        <v>24</v>
      </c>
      <c r="H219" s="161" t="s">
        <v>79</v>
      </c>
      <c r="I219" s="161"/>
      <c r="J219" s="161" t="s">
        <v>48</v>
      </c>
      <c r="K219" s="161" t="s">
        <v>88</v>
      </c>
      <c r="L219" s="161"/>
      <c r="M219" s="161"/>
      <c r="N219" s="161" t="s">
        <v>120</v>
      </c>
      <c r="O219" s="186"/>
      <c r="P219" s="184"/>
    </row>
    <row r="220" spans="1:16" ht="34" x14ac:dyDescent="0.2">
      <c r="A220" s="155"/>
      <c r="B220" s="367"/>
      <c r="C220" s="182"/>
      <c r="D220" s="189"/>
      <c r="E220" s="574"/>
      <c r="F220" s="161" t="s">
        <v>282</v>
      </c>
      <c r="G220" s="160" t="s">
        <v>20</v>
      </c>
      <c r="H220" s="161" t="s">
        <v>124</v>
      </c>
      <c r="I220" s="161"/>
      <c r="J220" s="161" t="s">
        <v>87</v>
      </c>
      <c r="K220" s="161" t="s">
        <v>93</v>
      </c>
      <c r="L220" s="161"/>
      <c r="M220" s="161"/>
      <c r="N220" s="161" t="s">
        <v>120</v>
      </c>
      <c r="O220" s="186"/>
      <c r="P220" s="184"/>
    </row>
    <row r="221" spans="1:16" ht="34" x14ac:dyDescent="0.2">
      <c r="A221" s="370"/>
      <c r="B221" s="368"/>
      <c r="C221" s="183"/>
      <c r="D221" s="190"/>
      <c r="E221" s="575"/>
      <c r="F221" s="161" t="s">
        <v>321</v>
      </c>
      <c r="G221" s="160" t="s">
        <v>20</v>
      </c>
      <c r="H221" s="161" t="s">
        <v>124</v>
      </c>
      <c r="I221" s="161"/>
      <c r="J221" s="161" t="s">
        <v>87</v>
      </c>
      <c r="K221" s="161" t="s">
        <v>93</v>
      </c>
      <c r="L221" s="161"/>
      <c r="M221" s="161"/>
      <c r="N221" s="161" t="s">
        <v>120</v>
      </c>
      <c r="O221" s="186"/>
      <c r="P221" s="184"/>
    </row>
    <row r="222" spans="1:16" x14ac:dyDescent="0.2">
      <c r="A222" s="9"/>
      <c r="B222" s="29"/>
      <c r="C222" s="9"/>
      <c r="D222" s="128"/>
      <c r="E222" s="9"/>
      <c r="F222" s="9"/>
      <c r="G222" s="9"/>
    </row>
    <row r="223" spans="1:16" ht="51" x14ac:dyDescent="0.2">
      <c r="A223" s="372" t="s">
        <v>167</v>
      </c>
      <c r="B223" s="373" t="s">
        <v>210</v>
      </c>
      <c r="C223" s="219" t="s">
        <v>176</v>
      </c>
      <c r="D223" s="232">
        <f>'Importance weights'!D22</f>
        <v>4</v>
      </c>
      <c r="E223" s="219" t="s">
        <v>222</v>
      </c>
      <c r="F223" s="221" t="s">
        <v>260</v>
      </c>
      <c r="G223" s="222" t="s">
        <v>24</v>
      </c>
      <c r="H223" s="221" t="s">
        <v>102</v>
      </c>
      <c r="I223" s="221"/>
      <c r="J223" s="221" t="s">
        <v>121</v>
      </c>
      <c r="K223" s="223" t="s">
        <v>66</v>
      </c>
      <c r="L223" s="223"/>
      <c r="M223" s="223" t="s">
        <v>49</v>
      </c>
      <c r="N223" s="223"/>
      <c r="O223" s="224"/>
      <c r="P223" s="221"/>
    </row>
    <row r="224" spans="1:16" ht="17" x14ac:dyDescent="0.2">
      <c r="A224" s="231"/>
      <c r="B224" s="374"/>
      <c r="C224" s="225"/>
      <c r="D224" s="233"/>
      <c r="E224" s="226"/>
      <c r="F224" s="221" t="s">
        <v>286</v>
      </c>
      <c r="G224" s="222" t="s">
        <v>22</v>
      </c>
      <c r="H224" s="221" t="s">
        <v>61</v>
      </c>
      <c r="I224" s="221"/>
      <c r="J224" s="221" t="s">
        <v>121</v>
      </c>
      <c r="K224" s="221" t="s">
        <v>74</v>
      </c>
      <c r="L224" s="221"/>
      <c r="M224" s="221" t="s">
        <v>49</v>
      </c>
      <c r="N224" s="221"/>
      <c r="O224" s="224"/>
      <c r="P224" s="221"/>
    </row>
    <row r="225" spans="1:16" ht="51" x14ac:dyDescent="0.2">
      <c r="A225" s="231"/>
      <c r="B225" s="374"/>
      <c r="C225" s="225"/>
      <c r="D225" s="233"/>
      <c r="E225" s="226"/>
      <c r="F225" s="227" t="s">
        <v>326</v>
      </c>
      <c r="G225" s="228" t="s">
        <v>22</v>
      </c>
      <c r="H225" s="229" t="s">
        <v>61</v>
      </c>
      <c r="I225" s="221" t="s">
        <v>84</v>
      </c>
      <c r="J225" s="221" t="s">
        <v>121</v>
      </c>
      <c r="K225" s="225" t="s">
        <v>52</v>
      </c>
      <c r="L225" s="227"/>
      <c r="M225" s="227" t="s">
        <v>49</v>
      </c>
      <c r="N225" s="227" t="s">
        <v>57</v>
      </c>
      <c r="O225" s="224"/>
      <c r="P225" s="221"/>
    </row>
    <row r="226" spans="1:16" ht="51" x14ac:dyDescent="0.2">
      <c r="A226" s="231"/>
      <c r="B226" s="374"/>
      <c r="C226" s="225"/>
      <c r="D226" s="233"/>
      <c r="E226" s="226"/>
      <c r="F226" s="221" t="s">
        <v>282</v>
      </c>
      <c r="G226" s="222" t="s">
        <v>20</v>
      </c>
      <c r="H226" s="230" t="s">
        <v>61</v>
      </c>
      <c r="I226" s="221" t="s">
        <v>84</v>
      </c>
      <c r="J226" s="221" t="s">
        <v>121</v>
      </c>
      <c r="K226" s="219" t="s">
        <v>52</v>
      </c>
      <c r="L226" s="221" t="s">
        <v>54</v>
      </c>
      <c r="M226" s="221"/>
      <c r="N226" s="221" t="s">
        <v>59</v>
      </c>
      <c r="O226" s="224"/>
      <c r="P226" s="221"/>
    </row>
    <row r="227" spans="1:16" ht="51" x14ac:dyDescent="0.2">
      <c r="A227" s="231"/>
      <c r="B227" s="374"/>
      <c r="C227" s="225"/>
      <c r="D227" s="233"/>
      <c r="E227" s="226"/>
      <c r="F227" s="221" t="s">
        <v>248</v>
      </c>
      <c r="G227" s="222" t="s">
        <v>20</v>
      </c>
      <c r="H227" s="230" t="s">
        <v>61</v>
      </c>
      <c r="I227" s="221" t="s">
        <v>84</v>
      </c>
      <c r="J227" s="221" t="s">
        <v>121</v>
      </c>
      <c r="K227" s="219" t="s">
        <v>52</v>
      </c>
      <c r="L227" s="221" t="s">
        <v>54</v>
      </c>
      <c r="M227" s="221"/>
      <c r="N227" s="221" t="s">
        <v>59</v>
      </c>
      <c r="O227" s="224"/>
      <c r="P227" s="221"/>
    </row>
    <row r="228" spans="1:16" ht="51" x14ac:dyDescent="0.2">
      <c r="A228" s="231"/>
      <c r="B228" s="374"/>
      <c r="C228" s="225"/>
      <c r="D228" s="233"/>
      <c r="E228" s="226"/>
      <c r="F228" s="221" t="s">
        <v>252</v>
      </c>
      <c r="G228" s="222" t="s">
        <v>20</v>
      </c>
      <c r="H228" s="230" t="s">
        <v>61</v>
      </c>
      <c r="I228" s="221" t="s">
        <v>84</v>
      </c>
      <c r="J228" s="221" t="s">
        <v>121</v>
      </c>
      <c r="K228" s="219" t="s">
        <v>52</v>
      </c>
      <c r="L228" s="221" t="s">
        <v>54</v>
      </c>
      <c r="M228" s="221"/>
      <c r="N228" s="221" t="s">
        <v>59</v>
      </c>
      <c r="O228" s="224"/>
      <c r="P228" s="221"/>
    </row>
    <row r="229" spans="1:16" ht="34" x14ac:dyDescent="0.2">
      <c r="A229" s="231"/>
      <c r="B229" s="374"/>
      <c r="C229" s="225"/>
      <c r="D229" s="233"/>
      <c r="E229" s="551" t="s">
        <v>235</v>
      </c>
      <c r="F229" s="221" t="s">
        <v>307</v>
      </c>
      <c r="G229" s="222" t="s">
        <v>24</v>
      </c>
      <c r="H229" s="221" t="s">
        <v>79</v>
      </c>
      <c r="I229" s="221"/>
      <c r="J229" s="221" t="s">
        <v>121</v>
      </c>
      <c r="K229" s="221"/>
      <c r="L229" s="221"/>
      <c r="M229" s="221" t="s">
        <v>49</v>
      </c>
      <c r="N229" s="221" t="s">
        <v>80</v>
      </c>
      <c r="O229" s="224"/>
      <c r="P229" s="221"/>
    </row>
    <row r="230" spans="1:16" ht="34" x14ac:dyDescent="0.2">
      <c r="A230" s="231"/>
      <c r="B230" s="374"/>
      <c r="C230" s="225"/>
      <c r="D230" s="233"/>
      <c r="E230" s="552"/>
      <c r="F230" s="221" t="s">
        <v>260</v>
      </c>
      <c r="G230" s="222" t="s">
        <v>22</v>
      </c>
      <c r="H230" s="221" t="s">
        <v>102</v>
      </c>
      <c r="I230" s="221"/>
      <c r="J230" s="221" t="s">
        <v>121</v>
      </c>
      <c r="K230" s="221" t="s">
        <v>47</v>
      </c>
      <c r="L230" s="221"/>
      <c r="M230" s="221"/>
      <c r="N230" s="221"/>
      <c r="O230" s="224"/>
      <c r="P230" s="221" t="s">
        <v>77</v>
      </c>
    </row>
    <row r="231" spans="1:16" ht="51" x14ac:dyDescent="0.2">
      <c r="A231" s="231"/>
      <c r="B231" s="374"/>
      <c r="C231" s="225"/>
      <c r="D231" s="233"/>
      <c r="E231" s="552"/>
      <c r="F231" s="227" t="s">
        <v>326</v>
      </c>
      <c r="G231" s="222" t="s">
        <v>22</v>
      </c>
      <c r="H231" s="221" t="s">
        <v>61</v>
      </c>
      <c r="I231" s="221" t="s">
        <v>84</v>
      </c>
      <c r="J231" s="221" t="s">
        <v>121</v>
      </c>
      <c r="K231" s="221" t="s">
        <v>52</v>
      </c>
      <c r="L231" s="221"/>
      <c r="M231" s="221" t="s">
        <v>49</v>
      </c>
      <c r="N231" s="221" t="s">
        <v>57</v>
      </c>
      <c r="O231" s="224"/>
      <c r="P231" s="221"/>
    </row>
    <row r="232" spans="1:16" ht="51" x14ac:dyDescent="0.2">
      <c r="A232" s="231"/>
      <c r="B232" s="374"/>
      <c r="C232" s="225"/>
      <c r="D232" s="233"/>
      <c r="E232" s="552"/>
      <c r="F232" s="221" t="s">
        <v>282</v>
      </c>
      <c r="G232" s="222" t="s">
        <v>20</v>
      </c>
      <c r="H232" s="221" t="s">
        <v>61</v>
      </c>
      <c r="I232" s="221" t="s">
        <v>84</v>
      </c>
      <c r="J232" s="221" t="s">
        <v>121</v>
      </c>
      <c r="K232" s="221" t="s">
        <v>52</v>
      </c>
      <c r="L232" s="221" t="s">
        <v>54</v>
      </c>
      <c r="M232" s="221"/>
      <c r="N232" s="221"/>
      <c r="O232" s="224"/>
      <c r="P232" s="221"/>
    </row>
    <row r="233" spans="1:16" ht="51" x14ac:dyDescent="0.2">
      <c r="A233" s="231"/>
      <c r="B233" s="374"/>
      <c r="C233" s="225"/>
      <c r="D233" s="233"/>
      <c r="E233" s="552"/>
      <c r="F233" s="221" t="s">
        <v>248</v>
      </c>
      <c r="G233" s="222" t="s">
        <v>20</v>
      </c>
      <c r="H233" s="221" t="s">
        <v>61</v>
      </c>
      <c r="I233" s="221" t="s">
        <v>84</v>
      </c>
      <c r="J233" s="221" t="s">
        <v>121</v>
      </c>
      <c r="K233" s="221" t="s">
        <v>52</v>
      </c>
      <c r="L233" s="221" t="s">
        <v>54</v>
      </c>
      <c r="M233" s="221"/>
      <c r="N233" s="221" t="s">
        <v>59</v>
      </c>
      <c r="O233" s="224"/>
      <c r="P233" s="221"/>
    </row>
    <row r="234" spans="1:16" ht="51" x14ac:dyDescent="0.2">
      <c r="A234" s="231"/>
      <c r="B234" s="375"/>
      <c r="C234" s="227"/>
      <c r="D234" s="234"/>
      <c r="E234" s="553"/>
      <c r="F234" s="221" t="s">
        <v>252</v>
      </c>
      <c r="G234" s="222" t="s">
        <v>20</v>
      </c>
      <c r="H234" s="221" t="s">
        <v>61</v>
      </c>
      <c r="I234" s="221" t="s">
        <v>84</v>
      </c>
      <c r="J234" s="221" t="s">
        <v>121</v>
      </c>
      <c r="K234" s="221" t="s">
        <v>52</v>
      </c>
      <c r="L234" s="221" t="s">
        <v>54</v>
      </c>
      <c r="M234" s="221"/>
      <c r="N234" s="221" t="s">
        <v>59</v>
      </c>
      <c r="O234" s="224"/>
      <c r="P234" s="221"/>
    </row>
    <row r="235" spans="1:16" x14ac:dyDescent="0.2">
      <c r="A235" s="231"/>
      <c r="B235" s="309"/>
      <c r="C235" s="231"/>
      <c r="D235" s="235"/>
      <c r="E235" s="236"/>
      <c r="F235" s="231"/>
      <c r="G235" s="237"/>
      <c r="H235" s="231"/>
      <c r="I235" s="231"/>
      <c r="J235" s="236"/>
      <c r="K235" s="236"/>
      <c r="L235" s="231"/>
      <c r="M235" s="236"/>
      <c r="N235" s="231"/>
      <c r="O235" s="238"/>
      <c r="P235" s="261"/>
    </row>
    <row r="236" spans="1:16" ht="34" x14ac:dyDescent="0.2">
      <c r="A236" s="231"/>
      <c r="B236" s="376" t="s">
        <v>211</v>
      </c>
      <c r="C236" s="219" t="s">
        <v>177</v>
      </c>
      <c r="D236" s="232">
        <f>'Importance weights'!D23</f>
        <v>4</v>
      </c>
      <c r="E236" s="219" t="s">
        <v>222</v>
      </c>
      <c r="F236" s="221" t="s">
        <v>290</v>
      </c>
      <c r="G236" s="222" t="s">
        <v>24</v>
      </c>
      <c r="H236" s="221" t="s">
        <v>72</v>
      </c>
      <c r="I236" s="221"/>
      <c r="J236" s="221" t="s">
        <v>121</v>
      </c>
      <c r="K236" s="223" t="s">
        <v>66</v>
      </c>
      <c r="L236" s="223"/>
      <c r="M236" s="223" t="s">
        <v>49</v>
      </c>
      <c r="N236" s="223"/>
      <c r="O236" s="224"/>
      <c r="P236" s="221"/>
    </row>
    <row r="237" spans="1:16" ht="17" x14ac:dyDescent="0.2">
      <c r="A237" s="231"/>
      <c r="B237" s="374"/>
      <c r="C237" s="225"/>
      <c r="D237" s="233"/>
      <c r="E237" s="226"/>
      <c r="F237" s="221" t="s">
        <v>286</v>
      </c>
      <c r="G237" s="222" t="s">
        <v>22</v>
      </c>
      <c r="H237" s="221" t="s">
        <v>61</v>
      </c>
      <c r="I237" s="221"/>
      <c r="J237" s="221" t="s">
        <v>121</v>
      </c>
      <c r="K237" s="221" t="s">
        <v>74</v>
      </c>
      <c r="L237" s="221"/>
      <c r="M237" s="221" t="s">
        <v>49</v>
      </c>
      <c r="N237" s="221"/>
      <c r="O237" s="224"/>
      <c r="P237" s="221"/>
    </row>
    <row r="238" spans="1:16" ht="51" x14ac:dyDescent="0.2">
      <c r="A238" s="231"/>
      <c r="B238" s="374"/>
      <c r="C238" s="225"/>
      <c r="D238" s="233"/>
      <c r="E238" s="226"/>
      <c r="F238" s="227" t="s">
        <v>326</v>
      </c>
      <c r="G238" s="228" t="s">
        <v>22</v>
      </c>
      <c r="H238" s="229" t="s">
        <v>61</v>
      </c>
      <c r="I238" s="219" t="s">
        <v>62</v>
      </c>
      <c r="J238" s="221" t="s">
        <v>121</v>
      </c>
      <c r="K238" s="225" t="s">
        <v>52</v>
      </c>
      <c r="L238" s="227"/>
      <c r="M238" s="227" t="s">
        <v>49</v>
      </c>
      <c r="N238" s="227" t="s">
        <v>57</v>
      </c>
      <c r="O238" s="224"/>
      <c r="P238" s="221"/>
    </row>
    <row r="239" spans="1:16" ht="51" x14ac:dyDescent="0.2">
      <c r="A239" s="231"/>
      <c r="B239" s="374"/>
      <c r="C239" s="225"/>
      <c r="D239" s="233"/>
      <c r="E239" s="226"/>
      <c r="F239" s="221" t="s">
        <v>282</v>
      </c>
      <c r="G239" s="222" t="s">
        <v>20</v>
      </c>
      <c r="H239" s="230" t="s">
        <v>61</v>
      </c>
      <c r="I239" s="219" t="s">
        <v>62</v>
      </c>
      <c r="J239" s="221" t="s">
        <v>121</v>
      </c>
      <c r="K239" s="219" t="s">
        <v>52</v>
      </c>
      <c r="L239" s="221" t="s">
        <v>54</v>
      </c>
      <c r="M239" s="221"/>
      <c r="N239" s="221" t="s">
        <v>59</v>
      </c>
      <c r="O239" s="224"/>
      <c r="P239" s="221"/>
    </row>
    <row r="240" spans="1:16" ht="51" x14ac:dyDescent="0.2">
      <c r="A240" s="231"/>
      <c r="B240" s="374"/>
      <c r="C240" s="225"/>
      <c r="D240" s="233"/>
      <c r="E240" s="226"/>
      <c r="F240" s="221" t="s">
        <v>248</v>
      </c>
      <c r="G240" s="222" t="s">
        <v>20</v>
      </c>
      <c r="H240" s="230" t="s">
        <v>61</v>
      </c>
      <c r="I240" s="219" t="s">
        <v>62</v>
      </c>
      <c r="J240" s="221" t="s">
        <v>121</v>
      </c>
      <c r="K240" s="219" t="s">
        <v>52</v>
      </c>
      <c r="L240" s="221" t="s">
        <v>54</v>
      </c>
      <c r="M240" s="221"/>
      <c r="N240" s="221" t="s">
        <v>59</v>
      </c>
      <c r="O240" s="224"/>
      <c r="P240" s="221"/>
    </row>
    <row r="241" spans="1:16" ht="51" x14ac:dyDescent="0.2">
      <c r="A241" s="231"/>
      <c r="B241" s="374"/>
      <c r="C241" s="225"/>
      <c r="D241" s="233"/>
      <c r="E241" s="226"/>
      <c r="F241" s="221" t="s">
        <v>252</v>
      </c>
      <c r="G241" s="222" t="s">
        <v>20</v>
      </c>
      <c r="H241" s="230" t="s">
        <v>61</v>
      </c>
      <c r="I241" s="219" t="s">
        <v>62</v>
      </c>
      <c r="J241" s="221" t="s">
        <v>121</v>
      </c>
      <c r="K241" s="219" t="s">
        <v>52</v>
      </c>
      <c r="L241" s="221" t="s">
        <v>54</v>
      </c>
      <c r="M241" s="221"/>
      <c r="N241" s="221" t="s">
        <v>59</v>
      </c>
      <c r="O241" s="224"/>
      <c r="P241" s="221"/>
    </row>
    <row r="242" spans="1:16" ht="34" x14ac:dyDescent="0.2">
      <c r="A242" s="231"/>
      <c r="B242" s="374"/>
      <c r="C242" s="225"/>
      <c r="D242" s="233"/>
      <c r="E242" s="551" t="s">
        <v>235</v>
      </c>
      <c r="F242" s="221" t="s">
        <v>307</v>
      </c>
      <c r="G242" s="222" t="s">
        <v>24</v>
      </c>
      <c r="H242" s="221" t="s">
        <v>79</v>
      </c>
      <c r="I242" s="221"/>
      <c r="J242" s="221" t="s">
        <v>121</v>
      </c>
      <c r="K242" s="221"/>
      <c r="L242" s="221"/>
      <c r="M242" s="221" t="s">
        <v>49</v>
      </c>
      <c r="N242" s="221" t="s">
        <v>80</v>
      </c>
      <c r="O242" s="224"/>
      <c r="P242" s="221"/>
    </row>
    <row r="243" spans="1:16" ht="34" x14ac:dyDescent="0.2">
      <c r="A243" s="231"/>
      <c r="B243" s="374"/>
      <c r="C243" s="225"/>
      <c r="D243" s="233"/>
      <c r="E243" s="552"/>
      <c r="F243" s="221" t="s">
        <v>290</v>
      </c>
      <c r="G243" s="222" t="s">
        <v>22</v>
      </c>
      <c r="H243" s="221" t="s">
        <v>102</v>
      </c>
      <c r="I243" s="221"/>
      <c r="J243" s="221" t="s">
        <v>121</v>
      </c>
      <c r="K243" s="221" t="s">
        <v>47</v>
      </c>
      <c r="L243" s="221"/>
      <c r="M243" s="221"/>
      <c r="N243" s="221"/>
      <c r="O243" s="224"/>
      <c r="P243" s="221" t="s">
        <v>77</v>
      </c>
    </row>
    <row r="244" spans="1:16" ht="51" x14ac:dyDescent="0.2">
      <c r="A244" s="231"/>
      <c r="B244" s="374"/>
      <c r="C244" s="225"/>
      <c r="D244" s="233"/>
      <c r="E244" s="552"/>
      <c r="F244" s="227" t="s">
        <v>326</v>
      </c>
      <c r="G244" s="222" t="s">
        <v>22</v>
      </c>
      <c r="H244" s="221" t="s">
        <v>61</v>
      </c>
      <c r="I244" s="219" t="s">
        <v>62</v>
      </c>
      <c r="J244" s="221" t="s">
        <v>121</v>
      </c>
      <c r="K244" s="221" t="s">
        <v>52</v>
      </c>
      <c r="L244" s="221"/>
      <c r="M244" s="221" t="s">
        <v>49</v>
      </c>
      <c r="N244" s="221" t="s">
        <v>57</v>
      </c>
      <c r="O244" s="224"/>
      <c r="P244" s="221"/>
    </row>
    <row r="245" spans="1:16" ht="51" x14ac:dyDescent="0.2">
      <c r="A245" s="231"/>
      <c r="B245" s="374"/>
      <c r="C245" s="225"/>
      <c r="D245" s="233"/>
      <c r="E245" s="552"/>
      <c r="F245" s="221" t="s">
        <v>282</v>
      </c>
      <c r="G245" s="222" t="s">
        <v>20</v>
      </c>
      <c r="H245" s="221" t="s">
        <v>61</v>
      </c>
      <c r="I245" s="219" t="s">
        <v>62</v>
      </c>
      <c r="J245" s="221" t="s">
        <v>121</v>
      </c>
      <c r="K245" s="221" t="s">
        <v>52</v>
      </c>
      <c r="L245" s="221" t="s">
        <v>54</v>
      </c>
      <c r="M245" s="221"/>
      <c r="N245" s="221"/>
      <c r="O245" s="224"/>
      <c r="P245" s="221"/>
    </row>
    <row r="246" spans="1:16" ht="51" x14ac:dyDescent="0.2">
      <c r="A246" s="231"/>
      <c r="B246" s="374"/>
      <c r="C246" s="225"/>
      <c r="D246" s="233"/>
      <c r="E246" s="552"/>
      <c r="F246" s="221" t="s">
        <v>248</v>
      </c>
      <c r="G246" s="222" t="s">
        <v>20</v>
      </c>
      <c r="H246" s="221" t="s">
        <v>61</v>
      </c>
      <c r="I246" s="219" t="s">
        <v>62</v>
      </c>
      <c r="J246" s="221" t="s">
        <v>121</v>
      </c>
      <c r="K246" s="221" t="s">
        <v>52</v>
      </c>
      <c r="L246" s="221" t="s">
        <v>54</v>
      </c>
      <c r="M246" s="221"/>
      <c r="N246" s="221" t="s">
        <v>59</v>
      </c>
      <c r="O246" s="224"/>
      <c r="P246" s="221"/>
    </row>
    <row r="247" spans="1:16" ht="51" x14ac:dyDescent="0.2">
      <c r="A247" s="231"/>
      <c r="B247" s="375"/>
      <c r="C247" s="227"/>
      <c r="D247" s="234"/>
      <c r="E247" s="553"/>
      <c r="F247" s="504" t="s">
        <v>252</v>
      </c>
      <c r="G247" s="222" t="s">
        <v>20</v>
      </c>
      <c r="H247" s="221" t="s">
        <v>61</v>
      </c>
      <c r="I247" s="221" t="s">
        <v>62</v>
      </c>
      <c r="J247" s="221" t="s">
        <v>121</v>
      </c>
      <c r="K247" s="221" t="s">
        <v>52</v>
      </c>
      <c r="L247" s="221" t="s">
        <v>54</v>
      </c>
      <c r="M247" s="221"/>
      <c r="N247" s="221" t="s">
        <v>59</v>
      </c>
      <c r="O247" s="224"/>
      <c r="P247" s="221"/>
    </row>
    <row r="248" spans="1:16" x14ac:dyDescent="0.2">
      <c r="A248" s="231"/>
      <c r="B248" s="309"/>
      <c r="C248" s="231"/>
      <c r="D248" s="235"/>
      <c r="E248" s="236"/>
      <c r="F248" s="231"/>
      <c r="G248" s="237"/>
      <c r="H248" s="231"/>
      <c r="I248" s="231"/>
      <c r="J248" s="236"/>
      <c r="K248" s="236"/>
      <c r="L248" s="231"/>
      <c r="M248" s="236"/>
      <c r="N248" s="231"/>
      <c r="O248" s="238"/>
      <c r="P248" s="261"/>
    </row>
    <row r="249" spans="1:16" ht="34" x14ac:dyDescent="0.2">
      <c r="A249" s="231"/>
      <c r="B249" s="376" t="s">
        <v>212</v>
      </c>
      <c r="C249" s="219" t="s">
        <v>123</v>
      </c>
      <c r="D249" s="232">
        <f>'Importance weights'!D24</f>
        <v>1</v>
      </c>
      <c r="E249" s="219" t="s">
        <v>222</v>
      </c>
      <c r="F249" s="221" t="s">
        <v>260</v>
      </c>
      <c r="G249" s="222" t="s">
        <v>24</v>
      </c>
      <c r="H249" s="221" t="s">
        <v>122</v>
      </c>
      <c r="I249" s="221"/>
      <c r="J249" s="221" t="s">
        <v>123</v>
      </c>
      <c r="K249" s="223" t="s">
        <v>66</v>
      </c>
      <c r="L249" s="223"/>
      <c r="M249" s="223" t="s">
        <v>49</v>
      </c>
      <c r="N249" s="223"/>
      <c r="O249" s="224"/>
      <c r="P249" s="221"/>
    </row>
    <row r="250" spans="1:16" ht="34" x14ac:dyDescent="0.2">
      <c r="A250" s="231"/>
      <c r="B250" s="374"/>
      <c r="C250" s="225"/>
      <c r="D250" s="233"/>
      <c r="E250" s="226"/>
      <c r="F250" s="221" t="s">
        <v>286</v>
      </c>
      <c r="G250" s="222" t="s">
        <v>22</v>
      </c>
      <c r="H250" s="221" t="s">
        <v>61</v>
      </c>
      <c r="I250" s="221"/>
      <c r="J250" s="221" t="s">
        <v>123</v>
      </c>
      <c r="K250" s="221" t="s">
        <v>74</v>
      </c>
      <c r="L250" s="221"/>
      <c r="M250" s="221" t="s">
        <v>49</v>
      </c>
      <c r="N250" s="221"/>
      <c r="O250" s="224"/>
      <c r="P250" s="221"/>
    </row>
    <row r="251" spans="1:16" ht="51" x14ac:dyDescent="0.2">
      <c r="A251" s="231"/>
      <c r="B251" s="374"/>
      <c r="C251" s="225"/>
      <c r="D251" s="233"/>
      <c r="E251" s="226"/>
      <c r="F251" s="227" t="s">
        <v>326</v>
      </c>
      <c r="G251" s="228" t="s">
        <v>22</v>
      </c>
      <c r="H251" s="229" t="s">
        <v>61</v>
      </c>
      <c r="I251" s="221"/>
      <c r="J251" s="221" t="s">
        <v>123</v>
      </c>
      <c r="K251" s="225" t="s">
        <v>52</v>
      </c>
      <c r="L251" s="227"/>
      <c r="M251" s="227" t="s">
        <v>49</v>
      </c>
      <c r="N251" s="227" t="s">
        <v>57</v>
      </c>
      <c r="O251" s="224"/>
      <c r="P251" s="221"/>
    </row>
    <row r="252" spans="1:16" ht="51" x14ac:dyDescent="0.2">
      <c r="A252" s="231"/>
      <c r="B252" s="374"/>
      <c r="C252" s="225"/>
      <c r="D252" s="233"/>
      <c r="E252" s="226"/>
      <c r="F252" s="221" t="s">
        <v>282</v>
      </c>
      <c r="G252" s="222" t="s">
        <v>20</v>
      </c>
      <c r="H252" s="230" t="s">
        <v>61</v>
      </c>
      <c r="I252" s="221"/>
      <c r="J252" s="221" t="s">
        <v>123</v>
      </c>
      <c r="K252" s="219" t="s">
        <v>52</v>
      </c>
      <c r="L252" s="221" t="s">
        <v>54</v>
      </c>
      <c r="M252" s="221"/>
      <c r="N252" s="221" t="s">
        <v>59</v>
      </c>
      <c r="O252" s="224"/>
      <c r="P252" s="221"/>
    </row>
    <row r="253" spans="1:16" ht="51" x14ac:dyDescent="0.2">
      <c r="A253" s="231"/>
      <c r="B253" s="374"/>
      <c r="C253" s="225"/>
      <c r="D253" s="233"/>
      <c r="E253" s="226"/>
      <c r="F253" s="221" t="s">
        <v>248</v>
      </c>
      <c r="G253" s="222" t="s">
        <v>20</v>
      </c>
      <c r="H253" s="230" t="s">
        <v>61</v>
      </c>
      <c r="I253" s="221"/>
      <c r="J253" s="221" t="s">
        <v>123</v>
      </c>
      <c r="K253" s="219" t="s">
        <v>52</v>
      </c>
      <c r="L253" s="221" t="s">
        <v>54</v>
      </c>
      <c r="M253" s="221"/>
      <c r="N253" s="221" t="s">
        <v>59</v>
      </c>
      <c r="O253" s="224"/>
      <c r="P253" s="221"/>
    </row>
    <row r="254" spans="1:16" ht="51" x14ac:dyDescent="0.2">
      <c r="A254" s="231"/>
      <c r="B254" s="374"/>
      <c r="C254" s="225"/>
      <c r="D254" s="233"/>
      <c r="E254" s="226"/>
      <c r="F254" s="504" t="s">
        <v>252</v>
      </c>
      <c r="G254" s="222" t="s">
        <v>20</v>
      </c>
      <c r="H254" s="230" t="s">
        <v>61</v>
      </c>
      <c r="I254" s="221"/>
      <c r="J254" s="221" t="s">
        <v>123</v>
      </c>
      <c r="K254" s="219" t="s">
        <v>52</v>
      </c>
      <c r="L254" s="221" t="s">
        <v>54</v>
      </c>
      <c r="M254" s="221"/>
      <c r="N254" s="221" t="s">
        <v>59</v>
      </c>
      <c r="O254" s="224"/>
      <c r="P254" s="221"/>
    </row>
    <row r="255" spans="1:16" ht="34" x14ac:dyDescent="0.2">
      <c r="A255" s="231"/>
      <c r="B255" s="374"/>
      <c r="C255" s="225"/>
      <c r="D255" s="233"/>
      <c r="E255" s="551" t="s">
        <v>235</v>
      </c>
      <c r="F255" s="221" t="s">
        <v>307</v>
      </c>
      <c r="G255" s="222" t="s">
        <v>24</v>
      </c>
      <c r="H255" s="221" t="s">
        <v>79</v>
      </c>
      <c r="I255" s="221"/>
      <c r="J255" s="221" t="s">
        <v>123</v>
      </c>
      <c r="K255" s="221"/>
      <c r="L255" s="221"/>
      <c r="M255" s="221" t="s">
        <v>49</v>
      </c>
      <c r="N255" s="221" t="s">
        <v>80</v>
      </c>
      <c r="O255" s="224"/>
      <c r="P255" s="221"/>
    </row>
    <row r="256" spans="1:16" ht="34" x14ac:dyDescent="0.2">
      <c r="A256" s="231"/>
      <c r="B256" s="374"/>
      <c r="C256" s="225"/>
      <c r="D256" s="233"/>
      <c r="E256" s="552"/>
      <c r="F256" s="221" t="s">
        <v>260</v>
      </c>
      <c r="G256" s="222" t="s">
        <v>22</v>
      </c>
      <c r="H256" s="221" t="s">
        <v>102</v>
      </c>
      <c r="I256" s="221"/>
      <c r="J256" s="221" t="s">
        <v>123</v>
      </c>
      <c r="K256" s="221" t="s">
        <v>47</v>
      </c>
      <c r="L256" s="221"/>
      <c r="M256" s="221"/>
      <c r="N256" s="221"/>
      <c r="O256" s="224"/>
      <c r="P256" s="221" t="s">
        <v>77</v>
      </c>
    </row>
    <row r="257" spans="1:16" ht="51" x14ac:dyDescent="0.2">
      <c r="A257" s="231"/>
      <c r="B257" s="374"/>
      <c r="C257" s="225"/>
      <c r="D257" s="233"/>
      <c r="E257" s="552"/>
      <c r="F257" s="227" t="s">
        <v>326</v>
      </c>
      <c r="G257" s="222" t="s">
        <v>22</v>
      </c>
      <c r="H257" s="221" t="s">
        <v>61</v>
      </c>
      <c r="I257" s="221"/>
      <c r="J257" s="221" t="s">
        <v>123</v>
      </c>
      <c r="K257" s="221" t="s">
        <v>52</v>
      </c>
      <c r="L257" s="221"/>
      <c r="M257" s="221" t="s">
        <v>49</v>
      </c>
      <c r="N257" s="221" t="s">
        <v>57</v>
      </c>
      <c r="O257" s="224"/>
      <c r="P257" s="221"/>
    </row>
    <row r="258" spans="1:16" ht="51" x14ac:dyDescent="0.2">
      <c r="A258" s="231"/>
      <c r="B258" s="374"/>
      <c r="C258" s="225"/>
      <c r="D258" s="233"/>
      <c r="E258" s="552"/>
      <c r="F258" s="221" t="s">
        <v>282</v>
      </c>
      <c r="G258" s="222" t="s">
        <v>20</v>
      </c>
      <c r="H258" s="221" t="s">
        <v>61</v>
      </c>
      <c r="I258" s="221"/>
      <c r="J258" s="221" t="s">
        <v>123</v>
      </c>
      <c r="K258" s="221" t="s">
        <v>52</v>
      </c>
      <c r="L258" s="221" t="s">
        <v>54</v>
      </c>
      <c r="M258" s="221"/>
      <c r="N258" s="221"/>
      <c r="O258" s="224"/>
      <c r="P258" s="221"/>
    </row>
    <row r="259" spans="1:16" ht="51" x14ac:dyDescent="0.2">
      <c r="A259" s="231"/>
      <c r="B259" s="374"/>
      <c r="C259" s="225"/>
      <c r="D259" s="233"/>
      <c r="E259" s="552"/>
      <c r="F259" s="221" t="s">
        <v>248</v>
      </c>
      <c r="G259" s="222" t="s">
        <v>20</v>
      </c>
      <c r="H259" s="221" t="s">
        <v>61</v>
      </c>
      <c r="I259" s="221"/>
      <c r="J259" s="221" t="s">
        <v>123</v>
      </c>
      <c r="K259" s="221" t="s">
        <v>52</v>
      </c>
      <c r="L259" s="221" t="s">
        <v>54</v>
      </c>
      <c r="M259" s="221"/>
      <c r="N259" s="221" t="s">
        <v>59</v>
      </c>
      <c r="O259" s="224"/>
      <c r="P259" s="221"/>
    </row>
    <row r="260" spans="1:16" ht="51" x14ac:dyDescent="0.2">
      <c r="A260" s="231"/>
      <c r="B260" s="375"/>
      <c r="C260" s="227"/>
      <c r="D260" s="234"/>
      <c r="E260" s="553"/>
      <c r="F260" s="504" t="s">
        <v>252</v>
      </c>
      <c r="G260" s="222" t="s">
        <v>20</v>
      </c>
      <c r="H260" s="221" t="s">
        <v>61</v>
      </c>
      <c r="I260" s="221"/>
      <c r="J260" s="221" t="s">
        <v>123</v>
      </c>
      <c r="K260" s="221" t="s">
        <v>52</v>
      </c>
      <c r="L260" s="221" t="s">
        <v>54</v>
      </c>
      <c r="M260" s="221"/>
      <c r="N260" s="221" t="s">
        <v>59</v>
      </c>
      <c r="O260" s="224"/>
      <c r="P260" s="221"/>
    </row>
    <row r="261" spans="1:16" x14ac:dyDescent="0.2">
      <c r="A261" s="231"/>
      <c r="B261" s="309"/>
      <c r="C261" s="231"/>
      <c r="D261" s="235"/>
      <c r="E261" s="236"/>
      <c r="F261" s="231"/>
      <c r="G261" s="237"/>
      <c r="H261" s="231"/>
      <c r="I261" s="231"/>
      <c r="J261" s="236"/>
      <c r="K261" s="236"/>
      <c r="L261" s="231"/>
      <c r="M261" s="236"/>
      <c r="N261" s="231"/>
      <c r="O261" s="238"/>
      <c r="P261" s="261"/>
    </row>
    <row r="262" spans="1:16" ht="34" x14ac:dyDescent="0.2">
      <c r="A262" s="231"/>
      <c r="B262" s="376" t="s">
        <v>213</v>
      </c>
      <c r="C262" s="219" t="s">
        <v>178</v>
      </c>
      <c r="D262" s="232">
        <f>'Importance weights'!D25</f>
        <v>2</v>
      </c>
      <c r="E262" s="219" t="s">
        <v>222</v>
      </c>
      <c r="F262" s="221" t="s">
        <v>286</v>
      </c>
      <c r="G262" s="222" t="s">
        <v>22</v>
      </c>
      <c r="H262" s="221" t="s">
        <v>124</v>
      </c>
      <c r="I262" s="221"/>
      <c r="J262" s="221" t="s">
        <v>63</v>
      </c>
      <c r="K262" s="221" t="s">
        <v>125</v>
      </c>
      <c r="L262" s="221"/>
      <c r="M262" s="221" t="s">
        <v>49</v>
      </c>
      <c r="N262" s="221"/>
      <c r="O262" s="224"/>
      <c r="P262" s="221"/>
    </row>
    <row r="263" spans="1:16" ht="34" x14ac:dyDescent="0.2">
      <c r="A263" s="231"/>
      <c r="B263" s="374"/>
      <c r="C263" s="225"/>
      <c r="D263" s="233"/>
      <c r="E263" s="226"/>
      <c r="F263" s="227" t="s">
        <v>326</v>
      </c>
      <c r="G263" s="228" t="s">
        <v>22</v>
      </c>
      <c r="H263" s="221" t="s">
        <v>124</v>
      </c>
      <c r="I263" s="221"/>
      <c r="J263" s="221" t="s">
        <v>63</v>
      </c>
      <c r="K263" s="221" t="s">
        <v>125</v>
      </c>
      <c r="L263" s="227"/>
      <c r="M263" s="227" t="s">
        <v>49</v>
      </c>
      <c r="N263" s="227" t="s">
        <v>57</v>
      </c>
      <c r="O263" s="224"/>
      <c r="P263" s="221"/>
    </row>
    <row r="264" spans="1:16" ht="34" x14ac:dyDescent="0.2">
      <c r="A264" s="231"/>
      <c r="B264" s="374"/>
      <c r="C264" s="225"/>
      <c r="D264" s="233"/>
      <c r="E264" s="226"/>
      <c r="F264" s="221" t="s">
        <v>282</v>
      </c>
      <c r="G264" s="222" t="s">
        <v>20</v>
      </c>
      <c r="H264" s="221" t="s">
        <v>124</v>
      </c>
      <c r="I264" s="221"/>
      <c r="J264" s="221" t="s">
        <v>63</v>
      </c>
      <c r="K264" s="221" t="s">
        <v>125</v>
      </c>
      <c r="L264" s="221"/>
      <c r="M264" s="221"/>
      <c r="N264" s="221" t="s">
        <v>59</v>
      </c>
      <c r="O264" s="224"/>
      <c r="P264" s="221"/>
    </row>
    <row r="265" spans="1:16" ht="34" x14ac:dyDescent="0.2">
      <c r="A265" s="231"/>
      <c r="B265" s="374"/>
      <c r="C265" s="225"/>
      <c r="D265" s="233"/>
      <c r="E265" s="226"/>
      <c r="F265" s="221" t="s">
        <v>248</v>
      </c>
      <c r="G265" s="222" t="s">
        <v>20</v>
      </c>
      <c r="H265" s="221" t="s">
        <v>124</v>
      </c>
      <c r="I265" s="221"/>
      <c r="J265" s="221" t="s">
        <v>63</v>
      </c>
      <c r="K265" s="221" t="s">
        <v>125</v>
      </c>
      <c r="L265" s="221"/>
      <c r="M265" s="221"/>
      <c r="N265" s="221" t="s">
        <v>59</v>
      </c>
      <c r="O265" s="224"/>
      <c r="P265" s="221"/>
    </row>
    <row r="266" spans="1:16" ht="34" x14ac:dyDescent="0.2">
      <c r="A266" s="231"/>
      <c r="B266" s="374"/>
      <c r="C266" s="225"/>
      <c r="D266" s="233"/>
      <c r="E266" s="226"/>
      <c r="F266" s="221" t="s">
        <v>252</v>
      </c>
      <c r="G266" s="222" t="s">
        <v>20</v>
      </c>
      <c r="H266" s="221" t="s">
        <v>124</v>
      </c>
      <c r="I266" s="221"/>
      <c r="J266" s="221" t="s">
        <v>63</v>
      </c>
      <c r="K266" s="221" t="s">
        <v>125</v>
      </c>
      <c r="L266" s="221"/>
      <c r="M266" s="221"/>
      <c r="N266" s="221" t="s">
        <v>59</v>
      </c>
      <c r="O266" s="224"/>
      <c r="P266" s="221"/>
    </row>
    <row r="267" spans="1:16" ht="73" customHeight="1" x14ac:dyDescent="0.2">
      <c r="A267" s="231"/>
      <c r="B267" s="374"/>
      <c r="C267" s="225"/>
      <c r="D267" s="233"/>
      <c r="E267" s="239" t="s">
        <v>235</v>
      </c>
      <c r="F267" s="221" t="s">
        <v>307</v>
      </c>
      <c r="G267" s="222" t="s">
        <v>24</v>
      </c>
      <c r="H267" s="221" t="s">
        <v>124</v>
      </c>
      <c r="I267" s="221"/>
      <c r="J267" s="221" t="s">
        <v>63</v>
      </c>
      <c r="K267" s="221"/>
      <c r="L267" s="221"/>
      <c r="M267" s="221" t="s">
        <v>49</v>
      </c>
      <c r="N267" s="221" t="s">
        <v>80</v>
      </c>
      <c r="O267" s="224"/>
      <c r="P267" s="221"/>
    </row>
    <row r="268" spans="1:16" ht="34" x14ac:dyDescent="0.2">
      <c r="A268" s="231"/>
      <c r="B268" s="374"/>
      <c r="C268" s="225"/>
      <c r="D268" s="233"/>
      <c r="E268" s="240"/>
      <c r="F268" s="227" t="s">
        <v>326</v>
      </c>
      <c r="G268" s="222" t="s">
        <v>22</v>
      </c>
      <c r="H268" s="221" t="s">
        <v>124</v>
      </c>
      <c r="I268" s="221"/>
      <c r="J268" s="221" t="s">
        <v>63</v>
      </c>
      <c r="K268" s="221" t="s">
        <v>125</v>
      </c>
      <c r="L268" s="221"/>
      <c r="M268" s="221" t="s">
        <v>49</v>
      </c>
      <c r="N268" s="221" t="s">
        <v>57</v>
      </c>
      <c r="O268" s="224"/>
      <c r="P268" s="221"/>
    </row>
    <row r="269" spans="1:16" ht="34" x14ac:dyDescent="0.2">
      <c r="A269" s="231"/>
      <c r="B269" s="374"/>
      <c r="C269" s="225"/>
      <c r="D269" s="233"/>
      <c r="E269" s="240"/>
      <c r="F269" s="221" t="s">
        <v>282</v>
      </c>
      <c r="G269" s="222" t="s">
        <v>20</v>
      </c>
      <c r="H269" s="221" t="s">
        <v>124</v>
      </c>
      <c r="I269" s="221"/>
      <c r="J269" s="221" t="s">
        <v>63</v>
      </c>
      <c r="K269" s="221" t="s">
        <v>125</v>
      </c>
      <c r="L269" s="221"/>
      <c r="M269" s="221"/>
      <c r="N269" s="221"/>
      <c r="O269" s="224"/>
      <c r="P269" s="221"/>
    </row>
    <row r="270" spans="1:16" ht="34" x14ac:dyDescent="0.2">
      <c r="A270" s="231"/>
      <c r="B270" s="374"/>
      <c r="C270" s="225"/>
      <c r="D270" s="233"/>
      <c r="E270" s="240"/>
      <c r="F270" s="221" t="s">
        <v>248</v>
      </c>
      <c r="G270" s="222" t="s">
        <v>20</v>
      </c>
      <c r="H270" s="221" t="s">
        <v>124</v>
      </c>
      <c r="I270" s="221"/>
      <c r="J270" s="221" t="s">
        <v>63</v>
      </c>
      <c r="K270" s="221" t="s">
        <v>125</v>
      </c>
      <c r="L270" s="221"/>
      <c r="M270" s="221"/>
      <c r="N270" s="221" t="s">
        <v>59</v>
      </c>
      <c r="O270" s="224"/>
      <c r="P270" s="221"/>
    </row>
    <row r="271" spans="1:16" ht="34" x14ac:dyDescent="0.2">
      <c r="A271" s="231"/>
      <c r="B271" s="375"/>
      <c r="C271" s="227"/>
      <c r="D271" s="234"/>
      <c r="E271" s="241"/>
      <c r="F271" s="221" t="s">
        <v>252</v>
      </c>
      <c r="G271" s="222" t="s">
        <v>20</v>
      </c>
      <c r="H271" s="221" t="s">
        <v>124</v>
      </c>
      <c r="I271" s="221"/>
      <c r="J271" s="221" t="s">
        <v>63</v>
      </c>
      <c r="K271" s="221" t="s">
        <v>125</v>
      </c>
      <c r="L271" s="221"/>
      <c r="M271" s="221"/>
      <c r="N271" s="221" t="s">
        <v>59</v>
      </c>
      <c r="O271" s="224"/>
      <c r="P271" s="221"/>
    </row>
    <row r="272" spans="1:16" x14ac:dyDescent="0.2">
      <c r="A272" s="231"/>
      <c r="B272" s="309"/>
      <c r="C272" s="231"/>
      <c r="D272" s="235"/>
      <c r="E272" s="236"/>
      <c r="F272" s="231"/>
      <c r="G272" s="237"/>
      <c r="H272" s="231"/>
      <c r="I272" s="231"/>
      <c r="J272" s="236"/>
      <c r="K272" s="236"/>
      <c r="L272" s="231"/>
      <c r="M272" s="236"/>
      <c r="N272" s="231"/>
      <c r="O272" s="238"/>
      <c r="P272" s="261"/>
    </row>
    <row r="273" spans="1:16" ht="51" x14ac:dyDescent="0.2">
      <c r="A273" s="231"/>
      <c r="B273" s="376" t="s">
        <v>214</v>
      </c>
      <c r="C273" s="219" t="s">
        <v>179</v>
      </c>
      <c r="D273" s="232">
        <f>'Importance weights'!D26</f>
        <v>4</v>
      </c>
      <c r="E273" s="219" t="s">
        <v>222</v>
      </c>
      <c r="F273" s="221" t="s">
        <v>286</v>
      </c>
      <c r="G273" s="222" t="s">
        <v>22</v>
      </c>
      <c r="H273" s="221" t="s">
        <v>124</v>
      </c>
      <c r="I273" s="221"/>
      <c r="J273" s="221" t="s">
        <v>126</v>
      </c>
      <c r="K273" s="221" t="s">
        <v>127</v>
      </c>
      <c r="L273" s="221"/>
      <c r="M273" s="221" t="s">
        <v>49</v>
      </c>
      <c r="N273" s="221"/>
      <c r="O273" s="224"/>
      <c r="P273" s="221"/>
    </row>
    <row r="274" spans="1:16" ht="51" x14ac:dyDescent="0.2">
      <c r="A274" s="231"/>
      <c r="B274" s="374"/>
      <c r="C274" s="225"/>
      <c r="D274" s="233"/>
      <c r="E274" s="226"/>
      <c r="F274" s="227" t="s">
        <v>326</v>
      </c>
      <c r="G274" s="228" t="s">
        <v>22</v>
      </c>
      <c r="H274" s="221" t="s">
        <v>124</v>
      </c>
      <c r="I274" s="221"/>
      <c r="J274" s="221" t="s">
        <v>126</v>
      </c>
      <c r="K274" s="221" t="s">
        <v>127</v>
      </c>
      <c r="L274" s="227"/>
      <c r="M274" s="227" t="s">
        <v>49</v>
      </c>
      <c r="N274" s="227" t="s">
        <v>57</v>
      </c>
      <c r="O274" s="224"/>
      <c r="P274" s="221"/>
    </row>
    <row r="275" spans="1:16" ht="51" x14ac:dyDescent="0.2">
      <c r="A275" s="231"/>
      <c r="B275" s="374"/>
      <c r="C275" s="225"/>
      <c r="D275" s="233"/>
      <c r="E275" s="226"/>
      <c r="F275" s="221" t="s">
        <v>282</v>
      </c>
      <c r="G275" s="222" t="s">
        <v>20</v>
      </c>
      <c r="H275" s="221" t="s">
        <v>124</v>
      </c>
      <c r="I275" s="221"/>
      <c r="J275" s="221" t="s">
        <v>126</v>
      </c>
      <c r="K275" s="221" t="s">
        <v>127</v>
      </c>
      <c r="L275" s="221"/>
      <c r="M275" s="221"/>
      <c r="N275" s="221" t="s">
        <v>59</v>
      </c>
      <c r="O275" s="224"/>
      <c r="P275" s="221"/>
    </row>
    <row r="276" spans="1:16" ht="51" x14ac:dyDescent="0.2">
      <c r="A276" s="231"/>
      <c r="B276" s="374"/>
      <c r="C276" s="225"/>
      <c r="D276" s="233"/>
      <c r="E276" s="226"/>
      <c r="F276" s="221" t="s">
        <v>248</v>
      </c>
      <c r="G276" s="222" t="s">
        <v>20</v>
      </c>
      <c r="H276" s="221" t="s">
        <v>124</v>
      </c>
      <c r="I276" s="221"/>
      <c r="J276" s="221" t="s">
        <v>126</v>
      </c>
      <c r="K276" s="221" t="s">
        <v>127</v>
      </c>
      <c r="L276" s="221"/>
      <c r="M276" s="221"/>
      <c r="N276" s="221" t="s">
        <v>59</v>
      </c>
      <c r="O276" s="224"/>
      <c r="P276" s="221"/>
    </row>
    <row r="277" spans="1:16" ht="51" x14ac:dyDescent="0.2">
      <c r="A277" s="231"/>
      <c r="B277" s="374"/>
      <c r="C277" s="225"/>
      <c r="D277" s="233"/>
      <c r="E277" s="226"/>
      <c r="F277" s="221" t="s">
        <v>252</v>
      </c>
      <c r="G277" s="222" t="s">
        <v>20</v>
      </c>
      <c r="H277" s="221" t="s">
        <v>124</v>
      </c>
      <c r="I277" s="221"/>
      <c r="J277" s="221" t="s">
        <v>126</v>
      </c>
      <c r="K277" s="221" t="s">
        <v>127</v>
      </c>
      <c r="L277" s="221"/>
      <c r="M277" s="221"/>
      <c r="N277" s="221" t="s">
        <v>59</v>
      </c>
      <c r="O277" s="224"/>
      <c r="P277" s="221"/>
    </row>
    <row r="278" spans="1:16" ht="85" x14ac:dyDescent="0.2">
      <c r="A278" s="231"/>
      <c r="B278" s="374"/>
      <c r="C278" s="225"/>
      <c r="D278" s="233"/>
      <c r="E278" s="239" t="s">
        <v>235</v>
      </c>
      <c r="F278" s="221" t="s">
        <v>307</v>
      </c>
      <c r="G278" s="222" t="s">
        <v>24</v>
      </c>
      <c r="H278" s="221" t="s">
        <v>79</v>
      </c>
      <c r="I278" s="221"/>
      <c r="J278" s="221" t="s">
        <v>126</v>
      </c>
      <c r="K278" s="221"/>
      <c r="L278" s="221"/>
      <c r="M278" s="221" t="s">
        <v>49</v>
      </c>
      <c r="N278" s="221" t="s">
        <v>80</v>
      </c>
      <c r="O278" s="224"/>
      <c r="P278" s="221"/>
    </row>
    <row r="279" spans="1:16" ht="51" x14ac:dyDescent="0.2">
      <c r="A279" s="231"/>
      <c r="B279" s="374"/>
      <c r="C279" s="225"/>
      <c r="D279" s="233"/>
      <c r="E279" s="240"/>
      <c r="F279" s="227" t="s">
        <v>326</v>
      </c>
      <c r="G279" s="222" t="s">
        <v>22</v>
      </c>
      <c r="H279" s="221" t="s">
        <v>124</v>
      </c>
      <c r="I279" s="221"/>
      <c r="J279" s="221" t="s">
        <v>126</v>
      </c>
      <c r="K279" s="221" t="s">
        <v>127</v>
      </c>
      <c r="L279" s="221"/>
      <c r="M279" s="221" t="s">
        <v>49</v>
      </c>
      <c r="N279" s="221" t="s">
        <v>57</v>
      </c>
      <c r="O279" s="224"/>
      <c r="P279" s="221"/>
    </row>
    <row r="280" spans="1:16" ht="51" x14ac:dyDescent="0.2">
      <c r="A280" s="231"/>
      <c r="B280" s="374"/>
      <c r="C280" s="225"/>
      <c r="D280" s="233"/>
      <c r="E280" s="240"/>
      <c r="F280" s="221" t="s">
        <v>282</v>
      </c>
      <c r="G280" s="222" t="s">
        <v>20</v>
      </c>
      <c r="H280" s="221" t="s">
        <v>124</v>
      </c>
      <c r="I280" s="221"/>
      <c r="J280" s="221" t="s">
        <v>126</v>
      </c>
      <c r="K280" s="221" t="s">
        <v>127</v>
      </c>
      <c r="L280" s="221"/>
      <c r="M280" s="221"/>
      <c r="N280" s="221"/>
      <c r="O280" s="224"/>
      <c r="P280" s="221"/>
    </row>
    <row r="281" spans="1:16" ht="51" x14ac:dyDescent="0.2">
      <c r="A281" s="231"/>
      <c r="B281" s="374"/>
      <c r="C281" s="225"/>
      <c r="D281" s="233"/>
      <c r="E281" s="240"/>
      <c r="F281" s="221" t="s">
        <v>248</v>
      </c>
      <c r="G281" s="222" t="s">
        <v>20</v>
      </c>
      <c r="H281" s="221" t="s">
        <v>124</v>
      </c>
      <c r="I281" s="221"/>
      <c r="J281" s="221" t="s">
        <v>126</v>
      </c>
      <c r="K281" s="221" t="s">
        <v>127</v>
      </c>
      <c r="L281" s="221"/>
      <c r="M281" s="221"/>
      <c r="N281" s="221" t="s">
        <v>59</v>
      </c>
      <c r="O281" s="224"/>
      <c r="P281" s="221"/>
    </row>
    <row r="282" spans="1:16" ht="51" x14ac:dyDescent="0.2">
      <c r="A282" s="231"/>
      <c r="B282" s="374"/>
      <c r="C282" s="225"/>
      <c r="D282" s="220"/>
      <c r="E282" s="241"/>
      <c r="F282" s="221" t="s">
        <v>252</v>
      </c>
      <c r="G282" s="222" t="s">
        <v>20</v>
      </c>
      <c r="H282" s="221" t="s">
        <v>124</v>
      </c>
      <c r="I282" s="221"/>
      <c r="J282" s="221" t="s">
        <v>126</v>
      </c>
      <c r="K282" s="221" t="s">
        <v>127</v>
      </c>
      <c r="L282" s="221"/>
      <c r="M282" s="221"/>
      <c r="N282" s="221" t="s">
        <v>59</v>
      </c>
      <c r="O282" s="224"/>
      <c r="P282" s="221"/>
    </row>
    <row r="283" spans="1:16" ht="34" x14ac:dyDescent="0.2">
      <c r="A283" s="231"/>
      <c r="B283" s="374"/>
      <c r="C283" s="247"/>
      <c r="D283" s="243"/>
      <c r="E283" s="219" t="s">
        <v>94</v>
      </c>
      <c r="F283" s="227" t="s">
        <v>326</v>
      </c>
      <c r="G283" s="222" t="s">
        <v>22</v>
      </c>
      <c r="H283" s="221" t="s">
        <v>124</v>
      </c>
      <c r="I283" s="221" t="s">
        <v>48</v>
      </c>
      <c r="J283" s="219" t="s">
        <v>87</v>
      </c>
      <c r="K283" s="221" t="s">
        <v>93</v>
      </c>
      <c r="L283" s="221" t="s">
        <v>48</v>
      </c>
      <c r="M283" s="221" t="s">
        <v>49</v>
      </c>
      <c r="N283" s="221" t="s">
        <v>57</v>
      </c>
      <c r="O283" s="246"/>
      <c r="P283" s="258"/>
    </row>
    <row r="284" spans="1:16" ht="51" x14ac:dyDescent="0.2">
      <c r="A284" s="231"/>
      <c r="B284" s="374"/>
      <c r="C284" s="247"/>
      <c r="D284" s="243"/>
      <c r="E284" s="225"/>
      <c r="F284" s="221" t="s">
        <v>282</v>
      </c>
      <c r="G284" s="222" t="s">
        <v>20</v>
      </c>
      <c r="H284" s="221" t="s">
        <v>124</v>
      </c>
      <c r="I284" s="221"/>
      <c r="J284" s="221" t="s">
        <v>126</v>
      </c>
      <c r="K284" s="221" t="s">
        <v>127</v>
      </c>
      <c r="L284" s="221"/>
      <c r="M284" s="221"/>
      <c r="N284" s="221"/>
      <c r="O284" s="246"/>
      <c r="P284" s="258"/>
    </row>
    <row r="285" spans="1:16" ht="34" x14ac:dyDescent="0.2">
      <c r="A285" s="231"/>
      <c r="B285" s="374"/>
      <c r="C285" s="247"/>
      <c r="D285" s="243"/>
      <c r="E285" s="225"/>
      <c r="F285" s="221" t="s">
        <v>248</v>
      </c>
      <c r="G285" s="222" t="s">
        <v>20</v>
      </c>
      <c r="H285" s="221" t="s">
        <v>124</v>
      </c>
      <c r="I285" s="221" t="s">
        <v>48</v>
      </c>
      <c r="J285" s="219" t="s">
        <v>87</v>
      </c>
      <c r="K285" s="221" t="s">
        <v>93</v>
      </c>
      <c r="L285" s="221"/>
      <c r="M285" s="221"/>
      <c r="N285" s="221" t="s">
        <v>59</v>
      </c>
      <c r="O285" s="246"/>
      <c r="P285" s="258"/>
    </row>
    <row r="286" spans="1:16" ht="51" x14ac:dyDescent="0.2">
      <c r="A286" s="231"/>
      <c r="B286" s="374"/>
      <c r="C286" s="247"/>
      <c r="D286" s="243"/>
      <c r="E286" s="225"/>
      <c r="F286" s="221" t="s">
        <v>252</v>
      </c>
      <c r="G286" s="222" t="s">
        <v>20</v>
      </c>
      <c r="H286" s="221" t="s">
        <v>124</v>
      </c>
      <c r="I286" s="221"/>
      <c r="J286" s="221" t="s">
        <v>126</v>
      </c>
      <c r="K286" s="221" t="s">
        <v>127</v>
      </c>
      <c r="L286" s="221"/>
      <c r="M286" s="221"/>
      <c r="N286" s="221" t="s">
        <v>59</v>
      </c>
      <c r="O286" s="246"/>
      <c r="P286" s="258"/>
    </row>
    <row r="287" spans="1:16" ht="34" x14ac:dyDescent="0.2">
      <c r="A287" s="231"/>
      <c r="B287" s="374"/>
      <c r="C287" s="247"/>
      <c r="D287" s="243"/>
      <c r="E287" s="588" t="s">
        <v>95</v>
      </c>
      <c r="F287" s="221" t="s">
        <v>307</v>
      </c>
      <c r="G287" s="222" t="s">
        <v>24</v>
      </c>
      <c r="H287" s="221" t="s">
        <v>79</v>
      </c>
      <c r="I287" s="221" t="s">
        <v>48</v>
      </c>
      <c r="J287" s="219" t="s">
        <v>48</v>
      </c>
      <c r="K287" s="221" t="s">
        <v>63</v>
      </c>
      <c r="L287" s="221" t="s">
        <v>48</v>
      </c>
      <c r="M287" s="221" t="s">
        <v>49</v>
      </c>
      <c r="N287" s="221"/>
      <c r="O287" s="246"/>
      <c r="P287" s="258"/>
    </row>
    <row r="288" spans="1:16" ht="34" x14ac:dyDescent="0.2">
      <c r="A288" s="231"/>
      <c r="B288" s="374"/>
      <c r="C288" s="247"/>
      <c r="D288" s="243"/>
      <c r="E288" s="589"/>
      <c r="F288" s="227" t="s">
        <v>326</v>
      </c>
      <c r="G288" s="222" t="s">
        <v>22</v>
      </c>
      <c r="H288" s="221" t="s">
        <v>124</v>
      </c>
      <c r="I288" s="221" t="s">
        <v>48</v>
      </c>
      <c r="J288" s="219" t="s">
        <v>87</v>
      </c>
      <c r="K288" s="221" t="s">
        <v>93</v>
      </c>
      <c r="L288" s="221" t="s">
        <v>48</v>
      </c>
      <c r="M288" s="221" t="s">
        <v>49</v>
      </c>
      <c r="N288" s="221" t="s">
        <v>57</v>
      </c>
      <c r="O288" s="246"/>
      <c r="P288" s="258"/>
    </row>
    <row r="289" spans="1:16" ht="51" x14ac:dyDescent="0.2">
      <c r="A289" s="231"/>
      <c r="B289" s="374"/>
      <c r="C289" s="247"/>
      <c r="D289" s="243"/>
      <c r="E289" s="589"/>
      <c r="F289" s="221" t="s">
        <v>282</v>
      </c>
      <c r="G289" s="222" t="s">
        <v>20</v>
      </c>
      <c r="H289" s="221" t="s">
        <v>124</v>
      </c>
      <c r="I289" s="221"/>
      <c r="J289" s="221" t="s">
        <v>126</v>
      </c>
      <c r="K289" s="221" t="s">
        <v>127</v>
      </c>
      <c r="L289" s="221"/>
      <c r="M289" s="221"/>
      <c r="N289" s="221" t="s">
        <v>59</v>
      </c>
      <c r="O289" s="246"/>
      <c r="P289" s="258"/>
    </row>
    <row r="290" spans="1:16" ht="34" x14ac:dyDescent="0.2">
      <c r="A290" s="231"/>
      <c r="B290" s="374"/>
      <c r="C290" s="247"/>
      <c r="D290" s="243"/>
      <c r="E290" s="589"/>
      <c r="F290" s="221" t="s">
        <v>248</v>
      </c>
      <c r="G290" s="222" t="s">
        <v>20</v>
      </c>
      <c r="H290" s="221" t="s">
        <v>124</v>
      </c>
      <c r="I290" s="221" t="s">
        <v>48</v>
      </c>
      <c r="J290" s="219" t="s">
        <v>87</v>
      </c>
      <c r="K290" s="221" t="s">
        <v>88</v>
      </c>
      <c r="L290" s="221" t="s">
        <v>98</v>
      </c>
      <c r="M290" s="221"/>
      <c r="N290" s="221" t="s">
        <v>59</v>
      </c>
      <c r="O290" s="246"/>
      <c r="P290" s="258"/>
    </row>
    <row r="291" spans="1:16" ht="51" x14ac:dyDescent="0.2">
      <c r="A291" s="231"/>
      <c r="B291" s="375"/>
      <c r="C291" s="248"/>
      <c r="D291" s="244"/>
      <c r="E291" s="245"/>
      <c r="F291" s="221" t="s">
        <v>252</v>
      </c>
      <c r="G291" s="222" t="s">
        <v>20</v>
      </c>
      <c r="H291" s="221" t="s">
        <v>124</v>
      </c>
      <c r="I291" s="221"/>
      <c r="J291" s="221" t="s">
        <v>126</v>
      </c>
      <c r="K291" s="221" t="s">
        <v>127</v>
      </c>
      <c r="L291" s="221"/>
      <c r="M291" s="221"/>
      <c r="N291" s="221" t="s">
        <v>59</v>
      </c>
      <c r="O291" s="246"/>
      <c r="P291" s="258"/>
    </row>
    <row r="292" spans="1:16" x14ac:dyDescent="0.2">
      <c r="A292" s="231"/>
      <c r="B292" s="309"/>
      <c r="C292" s="231"/>
      <c r="D292" s="235"/>
      <c r="E292" s="236"/>
      <c r="F292" s="231"/>
      <c r="G292" s="237"/>
      <c r="H292" s="231"/>
      <c r="I292" s="231"/>
      <c r="J292" s="236"/>
      <c r="K292" s="236"/>
      <c r="L292" s="231"/>
      <c r="M292" s="236"/>
      <c r="N292" s="231"/>
      <c r="O292" s="238"/>
      <c r="P292" s="261"/>
    </row>
    <row r="293" spans="1:16" ht="34" x14ac:dyDescent="0.2">
      <c r="A293" s="231"/>
      <c r="B293" s="376" t="s">
        <v>215</v>
      </c>
      <c r="C293" s="219" t="s">
        <v>180</v>
      </c>
      <c r="D293" s="249">
        <f>'Importance weights'!D27</f>
        <v>4</v>
      </c>
      <c r="E293" s="219" t="s">
        <v>94</v>
      </c>
      <c r="F293" s="221" t="s">
        <v>326</v>
      </c>
      <c r="G293" s="222" t="s">
        <v>22</v>
      </c>
      <c r="H293" s="221" t="s">
        <v>124</v>
      </c>
      <c r="I293" s="221" t="s">
        <v>48</v>
      </c>
      <c r="J293" s="219" t="s">
        <v>87</v>
      </c>
      <c r="K293" s="221" t="s">
        <v>128</v>
      </c>
      <c r="L293" s="221" t="s">
        <v>48</v>
      </c>
      <c r="M293" s="221" t="s">
        <v>49</v>
      </c>
      <c r="N293" s="221" t="s">
        <v>57</v>
      </c>
      <c r="O293" s="246"/>
      <c r="P293" s="258"/>
    </row>
    <row r="294" spans="1:16" ht="51" x14ac:dyDescent="0.2">
      <c r="A294" s="231"/>
      <c r="B294" s="374"/>
      <c r="C294" s="247"/>
      <c r="D294" s="243"/>
      <c r="E294" s="225"/>
      <c r="F294" s="221" t="s">
        <v>282</v>
      </c>
      <c r="G294" s="222" t="s">
        <v>20</v>
      </c>
      <c r="H294" s="221" t="s">
        <v>124</v>
      </c>
      <c r="I294" s="221"/>
      <c r="J294" s="221" t="s">
        <v>126</v>
      </c>
      <c r="K294" s="221" t="s">
        <v>128</v>
      </c>
      <c r="L294" s="221"/>
      <c r="M294" s="221"/>
      <c r="N294" s="221"/>
      <c r="O294" s="246"/>
      <c r="P294" s="258"/>
    </row>
    <row r="295" spans="1:16" ht="34" x14ac:dyDescent="0.2">
      <c r="A295" s="231"/>
      <c r="B295" s="374"/>
      <c r="C295" s="247"/>
      <c r="D295" s="243"/>
      <c r="E295" s="225"/>
      <c r="F295" s="221" t="s">
        <v>248</v>
      </c>
      <c r="G295" s="222" t="s">
        <v>20</v>
      </c>
      <c r="H295" s="221" t="s">
        <v>124</v>
      </c>
      <c r="I295" s="221" t="s">
        <v>48</v>
      </c>
      <c r="J295" s="219" t="s">
        <v>87</v>
      </c>
      <c r="K295" s="221" t="s">
        <v>128</v>
      </c>
      <c r="L295" s="221"/>
      <c r="M295" s="221"/>
      <c r="N295" s="221" t="s">
        <v>59</v>
      </c>
      <c r="O295" s="246"/>
      <c r="P295" s="258"/>
    </row>
    <row r="296" spans="1:16" ht="51" x14ac:dyDescent="0.2">
      <c r="A296" s="231"/>
      <c r="B296" s="374"/>
      <c r="C296" s="247"/>
      <c r="D296" s="243"/>
      <c r="E296" s="225"/>
      <c r="F296" s="221" t="s">
        <v>252</v>
      </c>
      <c r="G296" s="222" t="s">
        <v>20</v>
      </c>
      <c r="H296" s="221" t="s">
        <v>124</v>
      </c>
      <c r="I296" s="221"/>
      <c r="J296" s="221" t="s">
        <v>126</v>
      </c>
      <c r="K296" s="221" t="s">
        <v>128</v>
      </c>
      <c r="L296" s="221"/>
      <c r="M296" s="221"/>
      <c r="N296" s="221" t="s">
        <v>59</v>
      </c>
      <c r="O296" s="246"/>
      <c r="P296" s="258"/>
    </row>
    <row r="297" spans="1:16" ht="34" x14ac:dyDescent="0.2">
      <c r="A297" s="231"/>
      <c r="B297" s="374"/>
      <c r="C297" s="247"/>
      <c r="D297" s="243"/>
      <c r="E297" s="588" t="s">
        <v>95</v>
      </c>
      <c r="F297" s="221" t="s">
        <v>307</v>
      </c>
      <c r="G297" s="222" t="s">
        <v>24</v>
      </c>
      <c r="H297" s="221" t="s">
        <v>79</v>
      </c>
      <c r="I297" s="221" t="s">
        <v>48</v>
      </c>
      <c r="J297" s="219" t="s">
        <v>48</v>
      </c>
      <c r="K297" s="221" t="s">
        <v>63</v>
      </c>
      <c r="L297" s="221" t="s">
        <v>48</v>
      </c>
      <c r="M297" s="221" t="s">
        <v>49</v>
      </c>
      <c r="N297" s="221"/>
      <c r="O297" s="246"/>
      <c r="P297" s="258"/>
    </row>
    <row r="298" spans="1:16" ht="34" x14ac:dyDescent="0.2">
      <c r="A298" s="231"/>
      <c r="B298" s="374"/>
      <c r="C298" s="247"/>
      <c r="D298" s="243"/>
      <c r="E298" s="589"/>
      <c r="F298" s="227" t="s">
        <v>326</v>
      </c>
      <c r="G298" s="222" t="s">
        <v>22</v>
      </c>
      <c r="H298" s="221" t="s">
        <v>124</v>
      </c>
      <c r="I298" s="221" t="s">
        <v>48</v>
      </c>
      <c r="J298" s="219" t="s">
        <v>87</v>
      </c>
      <c r="K298" s="221" t="s">
        <v>128</v>
      </c>
      <c r="L298" s="221" t="s">
        <v>48</v>
      </c>
      <c r="M298" s="221" t="s">
        <v>49</v>
      </c>
      <c r="N298" s="221" t="s">
        <v>57</v>
      </c>
      <c r="O298" s="246"/>
      <c r="P298" s="258"/>
    </row>
    <row r="299" spans="1:16" ht="51" x14ac:dyDescent="0.2">
      <c r="A299" s="231"/>
      <c r="B299" s="374"/>
      <c r="C299" s="247"/>
      <c r="D299" s="243"/>
      <c r="E299" s="589"/>
      <c r="F299" s="221" t="s">
        <v>282</v>
      </c>
      <c r="G299" s="222" t="s">
        <v>20</v>
      </c>
      <c r="H299" s="221" t="s">
        <v>124</v>
      </c>
      <c r="I299" s="221"/>
      <c r="J299" s="221" t="s">
        <v>126</v>
      </c>
      <c r="K299" s="221" t="s">
        <v>128</v>
      </c>
      <c r="L299" s="221"/>
      <c r="M299" s="221"/>
      <c r="N299" s="221" t="s">
        <v>59</v>
      </c>
      <c r="O299" s="246"/>
      <c r="P299" s="258"/>
    </row>
    <row r="300" spans="1:16" ht="34" x14ac:dyDescent="0.2">
      <c r="A300" s="231"/>
      <c r="B300" s="374"/>
      <c r="C300" s="247"/>
      <c r="D300" s="243"/>
      <c r="E300" s="589"/>
      <c r="F300" s="221" t="s">
        <v>248</v>
      </c>
      <c r="G300" s="222" t="s">
        <v>20</v>
      </c>
      <c r="H300" s="221" t="s">
        <v>124</v>
      </c>
      <c r="I300" s="221" t="s">
        <v>48</v>
      </c>
      <c r="J300" s="219" t="s">
        <v>87</v>
      </c>
      <c r="K300" s="221" t="s">
        <v>128</v>
      </c>
      <c r="L300" s="221" t="s">
        <v>98</v>
      </c>
      <c r="M300" s="221"/>
      <c r="N300" s="221" t="s">
        <v>59</v>
      </c>
      <c r="O300" s="246"/>
      <c r="P300" s="258"/>
    </row>
    <row r="301" spans="1:16" ht="51" x14ac:dyDescent="0.2">
      <c r="A301" s="231"/>
      <c r="B301" s="374"/>
      <c r="C301" s="409"/>
      <c r="D301" s="412"/>
      <c r="E301" s="411"/>
      <c r="F301" s="221" t="s">
        <v>252</v>
      </c>
      <c r="G301" s="222" t="s">
        <v>20</v>
      </c>
      <c r="H301" s="221" t="s">
        <v>124</v>
      </c>
      <c r="I301" s="221"/>
      <c r="J301" s="221" t="s">
        <v>126</v>
      </c>
      <c r="K301" s="221" t="s">
        <v>128</v>
      </c>
      <c r="L301" s="221"/>
      <c r="M301" s="221"/>
      <c r="N301" s="221" t="s">
        <v>59</v>
      </c>
      <c r="O301" s="246"/>
      <c r="P301" s="258"/>
    </row>
    <row r="302" spans="1:16" ht="51" x14ac:dyDescent="0.2">
      <c r="A302" s="410"/>
      <c r="B302" s="379"/>
      <c r="C302" s="384"/>
      <c r="D302" s="382"/>
      <c r="E302" s="219" t="s">
        <v>99</v>
      </c>
      <c r="F302" s="227" t="s">
        <v>326</v>
      </c>
      <c r="G302" s="222" t="s">
        <v>22</v>
      </c>
      <c r="H302" s="221" t="s">
        <v>124</v>
      </c>
      <c r="I302" s="221" t="s">
        <v>48</v>
      </c>
      <c r="J302" s="219" t="s">
        <v>87</v>
      </c>
      <c r="K302" s="221" t="s">
        <v>93</v>
      </c>
      <c r="L302" s="221"/>
      <c r="M302" s="221" t="s">
        <v>49</v>
      </c>
      <c r="N302" s="221" t="s">
        <v>89</v>
      </c>
      <c r="O302" s="224"/>
      <c r="P302" s="221"/>
    </row>
    <row r="303" spans="1:16" ht="34" x14ac:dyDescent="0.2">
      <c r="A303" s="410"/>
      <c r="B303" s="379"/>
      <c r="C303" s="384"/>
      <c r="D303" s="382"/>
      <c r="E303" s="225"/>
      <c r="F303" s="505" t="s">
        <v>239</v>
      </c>
      <c r="G303" s="506" t="s">
        <v>22</v>
      </c>
      <c r="H303" s="507" t="s">
        <v>124</v>
      </c>
      <c r="I303" s="507" t="s">
        <v>48</v>
      </c>
      <c r="J303" s="508" t="s">
        <v>48</v>
      </c>
      <c r="K303" s="507" t="s">
        <v>93</v>
      </c>
      <c r="L303" s="507"/>
      <c r="M303" s="507" t="s">
        <v>49</v>
      </c>
      <c r="N303" s="507" t="s">
        <v>92</v>
      </c>
      <c r="O303" s="224"/>
      <c r="P303" s="221"/>
    </row>
    <row r="304" spans="1:16" ht="34" x14ac:dyDescent="0.2">
      <c r="A304" s="410"/>
      <c r="B304" s="379"/>
      <c r="C304" s="384"/>
      <c r="D304" s="382"/>
      <c r="E304" s="225"/>
      <c r="F304" s="242" t="s">
        <v>282</v>
      </c>
      <c r="G304" s="222" t="s">
        <v>20</v>
      </c>
      <c r="H304" s="221" t="s">
        <v>124</v>
      </c>
      <c r="I304" s="221" t="s">
        <v>48</v>
      </c>
      <c r="J304" s="219" t="s">
        <v>87</v>
      </c>
      <c r="K304" s="221" t="s">
        <v>93</v>
      </c>
      <c r="L304" s="221" t="s">
        <v>98</v>
      </c>
      <c r="M304" s="221"/>
      <c r="N304" s="221" t="s">
        <v>92</v>
      </c>
      <c r="O304" s="224"/>
      <c r="P304" s="221"/>
    </row>
    <row r="305" spans="1:16" ht="51" x14ac:dyDescent="0.2">
      <c r="A305" s="410"/>
      <c r="B305" s="379"/>
      <c r="C305" s="384"/>
      <c r="D305" s="382"/>
      <c r="E305" s="225"/>
      <c r="F305" s="221" t="s">
        <v>248</v>
      </c>
      <c r="G305" s="222" t="s">
        <v>20</v>
      </c>
      <c r="H305" s="221" t="s">
        <v>124</v>
      </c>
      <c r="I305" s="221" t="s">
        <v>48</v>
      </c>
      <c r="J305" s="219" t="s">
        <v>87</v>
      </c>
      <c r="K305" s="221" t="s">
        <v>93</v>
      </c>
      <c r="L305" s="221" t="s">
        <v>98</v>
      </c>
      <c r="M305" s="221"/>
      <c r="N305" s="221" t="s">
        <v>89</v>
      </c>
      <c r="O305" s="224"/>
      <c r="P305" s="221"/>
    </row>
    <row r="306" spans="1:16" ht="34" x14ac:dyDescent="0.2">
      <c r="A306" s="410"/>
      <c r="B306" s="379"/>
      <c r="C306" s="384"/>
      <c r="D306" s="382"/>
      <c r="E306" s="219" t="s">
        <v>240</v>
      </c>
      <c r="F306" s="221" t="s">
        <v>307</v>
      </c>
      <c r="G306" s="222" t="s">
        <v>24</v>
      </c>
      <c r="H306" s="221" t="s">
        <v>79</v>
      </c>
      <c r="I306" s="221" t="s">
        <v>48</v>
      </c>
      <c r="J306" s="219" t="s">
        <v>48</v>
      </c>
      <c r="K306" s="221" t="s">
        <v>63</v>
      </c>
      <c r="L306" s="221"/>
      <c r="M306" s="221" t="s">
        <v>49</v>
      </c>
      <c r="N306" s="221" t="s">
        <v>97</v>
      </c>
      <c r="O306" s="224"/>
      <c r="P306" s="221"/>
    </row>
    <row r="307" spans="1:16" ht="34" x14ac:dyDescent="0.2">
      <c r="A307" s="410"/>
      <c r="B307" s="379"/>
      <c r="C307" s="384"/>
      <c r="D307" s="382"/>
      <c r="E307" s="225"/>
      <c r="F307" s="505" t="s">
        <v>239</v>
      </c>
      <c r="G307" s="506" t="s">
        <v>22</v>
      </c>
      <c r="H307" s="507" t="s">
        <v>124</v>
      </c>
      <c r="I307" s="507" t="s">
        <v>48</v>
      </c>
      <c r="J307" s="508" t="s">
        <v>48</v>
      </c>
      <c r="K307" s="507" t="s">
        <v>93</v>
      </c>
      <c r="L307" s="507"/>
      <c r="M307" s="507" t="s">
        <v>49</v>
      </c>
      <c r="N307" s="507" t="s">
        <v>92</v>
      </c>
      <c r="O307" s="224"/>
      <c r="P307" s="221"/>
    </row>
    <row r="308" spans="1:16" ht="34" x14ac:dyDescent="0.2">
      <c r="A308" s="410"/>
      <c r="B308" s="379"/>
      <c r="C308" s="384"/>
      <c r="D308" s="382"/>
      <c r="E308" s="225"/>
      <c r="F308" s="242" t="s">
        <v>282</v>
      </c>
      <c r="G308" s="222" t="s">
        <v>20</v>
      </c>
      <c r="H308" s="221" t="s">
        <v>124</v>
      </c>
      <c r="I308" s="221" t="s">
        <v>48</v>
      </c>
      <c r="J308" s="219" t="s">
        <v>87</v>
      </c>
      <c r="K308" s="221" t="s">
        <v>93</v>
      </c>
      <c r="L308" s="221" t="s">
        <v>98</v>
      </c>
      <c r="M308" s="221"/>
      <c r="N308" s="221" t="s">
        <v>92</v>
      </c>
      <c r="O308" s="224"/>
      <c r="P308" s="221"/>
    </row>
    <row r="309" spans="1:16" ht="51" x14ac:dyDescent="0.2">
      <c r="A309" s="410"/>
      <c r="B309" s="379"/>
      <c r="C309" s="384"/>
      <c r="D309" s="233"/>
      <c r="E309" s="227"/>
      <c r="F309" s="242" t="s">
        <v>248</v>
      </c>
      <c r="G309" s="222" t="s">
        <v>20</v>
      </c>
      <c r="H309" s="221" t="s">
        <v>124</v>
      </c>
      <c r="I309" s="221" t="s">
        <v>48</v>
      </c>
      <c r="J309" s="221" t="s">
        <v>87</v>
      </c>
      <c r="K309" s="221" t="s">
        <v>93</v>
      </c>
      <c r="L309" s="221" t="s">
        <v>98</v>
      </c>
      <c r="M309" s="221"/>
      <c r="N309" s="221" t="s">
        <v>89</v>
      </c>
      <c r="O309" s="224"/>
      <c r="P309" s="221"/>
    </row>
    <row r="310" spans="1:16" ht="48" customHeight="1" x14ac:dyDescent="0.2">
      <c r="A310" s="410"/>
      <c r="B310" s="228"/>
      <c r="C310" s="413"/>
      <c r="D310" s="234"/>
      <c r="E310" s="242" t="s">
        <v>243</v>
      </c>
      <c r="F310" s="221" t="s">
        <v>286</v>
      </c>
      <c r="G310" s="222" t="s">
        <v>22</v>
      </c>
      <c r="H310" s="221" t="s">
        <v>124</v>
      </c>
      <c r="I310" s="221" t="s">
        <v>48</v>
      </c>
      <c r="J310" s="221" t="s">
        <v>87</v>
      </c>
      <c r="K310" s="221" t="s">
        <v>88</v>
      </c>
      <c r="L310" s="221"/>
      <c r="M310" s="221" t="s">
        <v>49</v>
      </c>
      <c r="N310" s="221" t="s">
        <v>89</v>
      </c>
      <c r="O310" s="224"/>
      <c r="P310" s="221"/>
    </row>
    <row r="311" spans="1:16" x14ac:dyDescent="0.2">
      <c r="A311" s="231"/>
      <c r="B311" s="309"/>
      <c r="C311" s="231"/>
      <c r="D311" s="235"/>
      <c r="E311" s="236"/>
      <c r="F311" s="231"/>
      <c r="G311" s="237"/>
      <c r="H311" s="231"/>
      <c r="I311" s="231"/>
      <c r="J311" s="236"/>
      <c r="K311" s="236"/>
      <c r="L311" s="231"/>
      <c r="M311" s="236"/>
      <c r="N311" s="231"/>
      <c r="O311" s="238"/>
      <c r="P311" s="261"/>
    </row>
    <row r="312" spans="1:16" ht="34" x14ac:dyDescent="0.2">
      <c r="A312" s="231"/>
      <c r="B312" s="376" t="s">
        <v>216</v>
      </c>
      <c r="C312" s="219" t="s">
        <v>194</v>
      </c>
      <c r="D312" s="232">
        <f>'Importance weights'!D28</f>
        <v>1</v>
      </c>
      <c r="E312" s="219" t="s">
        <v>222</v>
      </c>
      <c r="F312" s="221" t="s">
        <v>290</v>
      </c>
      <c r="G312" s="222" t="s">
        <v>24</v>
      </c>
      <c r="H312" s="221" t="s">
        <v>72</v>
      </c>
      <c r="I312" s="221"/>
      <c r="J312" s="221" t="s">
        <v>121</v>
      </c>
      <c r="K312" s="223" t="s">
        <v>66</v>
      </c>
      <c r="L312" s="223"/>
      <c r="M312" s="223" t="s">
        <v>49</v>
      </c>
      <c r="N312" s="223"/>
      <c r="O312" s="224"/>
      <c r="P312" s="221"/>
    </row>
    <row r="313" spans="1:16" ht="32" customHeight="1" x14ac:dyDescent="0.2">
      <c r="A313" s="231"/>
      <c r="B313" s="374"/>
      <c r="C313" s="225"/>
      <c r="D313" s="233"/>
      <c r="E313" s="226"/>
      <c r="F313" s="221" t="s">
        <v>286</v>
      </c>
      <c r="G313" s="222" t="s">
        <v>22</v>
      </c>
      <c r="H313" s="221" t="s">
        <v>61</v>
      </c>
      <c r="I313" s="221"/>
      <c r="J313" s="221" t="s">
        <v>121</v>
      </c>
      <c r="K313" s="221" t="s">
        <v>74</v>
      </c>
      <c r="L313" s="221"/>
      <c r="M313" s="221" t="s">
        <v>49</v>
      </c>
      <c r="N313" s="221"/>
      <c r="O313" s="224"/>
      <c r="P313" s="221"/>
    </row>
    <row r="314" spans="1:16" ht="51" x14ac:dyDescent="0.2">
      <c r="A314" s="231"/>
      <c r="B314" s="374"/>
      <c r="C314" s="225"/>
      <c r="D314" s="233"/>
      <c r="E314" s="226"/>
      <c r="F314" s="227" t="s">
        <v>326</v>
      </c>
      <c r="G314" s="228" t="s">
        <v>22</v>
      </c>
      <c r="H314" s="229" t="s">
        <v>61</v>
      </c>
      <c r="I314" s="219" t="s">
        <v>62</v>
      </c>
      <c r="J314" s="221" t="s">
        <v>121</v>
      </c>
      <c r="K314" s="225" t="s">
        <v>52</v>
      </c>
      <c r="L314" s="227"/>
      <c r="M314" s="227" t="s">
        <v>49</v>
      </c>
      <c r="N314" s="227" t="s">
        <v>57</v>
      </c>
      <c r="O314" s="224"/>
      <c r="P314" s="221"/>
    </row>
    <row r="315" spans="1:16" ht="51" x14ac:dyDescent="0.2">
      <c r="A315" s="231"/>
      <c r="B315" s="374"/>
      <c r="C315" s="225"/>
      <c r="D315" s="233"/>
      <c r="E315" s="226"/>
      <c r="F315" s="221" t="s">
        <v>282</v>
      </c>
      <c r="G315" s="222" t="s">
        <v>20</v>
      </c>
      <c r="H315" s="230" t="s">
        <v>61</v>
      </c>
      <c r="I315" s="219" t="s">
        <v>62</v>
      </c>
      <c r="J315" s="221" t="s">
        <v>121</v>
      </c>
      <c r="K315" s="219" t="s">
        <v>52</v>
      </c>
      <c r="L315" s="221" t="s">
        <v>54</v>
      </c>
      <c r="M315" s="221"/>
      <c r="N315" s="221" t="s">
        <v>59</v>
      </c>
      <c r="O315" s="224"/>
      <c r="P315" s="221"/>
    </row>
    <row r="316" spans="1:16" ht="51" x14ac:dyDescent="0.2">
      <c r="A316" s="231"/>
      <c r="B316" s="374"/>
      <c r="C316" s="225"/>
      <c r="D316" s="233"/>
      <c r="E316" s="226"/>
      <c r="F316" s="221" t="s">
        <v>248</v>
      </c>
      <c r="G316" s="222" t="s">
        <v>20</v>
      </c>
      <c r="H316" s="230" t="s">
        <v>61</v>
      </c>
      <c r="I316" s="219" t="s">
        <v>62</v>
      </c>
      <c r="J316" s="221" t="s">
        <v>121</v>
      </c>
      <c r="K316" s="219" t="s">
        <v>52</v>
      </c>
      <c r="L316" s="221" t="s">
        <v>54</v>
      </c>
      <c r="M316" s="221"/>
      <c r="N316" s="221" t="s">
        <v>59</v>
      </c>
      <c r="O316" s="224"/>
      <c r="P316" s="221"/>
    </row>
    <row r="317" spans="1:16" ht="51" x14ac:dyDescent="0.2">
      <c r="A317" s="231"/>
      <c r="B317" s="374"/>
      <c r="C317" s="225"/>
      <c r="D317" s="233"/>
      <c r="E317" s="226"/>
      <c r="F317" s="221" t="s">
        <v>252</v>
      </c>
      <c r="G317" s="222" t="s">
        <v>20</v>
      </c>
      <c r="H317" s="230" t="s">
        <v>61</v>
      </c>
      <c r="I317" s="219" t="s">
        <v>62</v>
      </c>
      <c r="J317" s="221" t="s">
        <v>121</v>
      </c>
      <c r="K317" s="219" t="s">
        <v>52</v>
      </c>
      <c r="L317" s="221" t="s">
        <v>54</v>
      </c>
      <c r="M317" s="221"/>
      <c r="N317" s="221" t="s">
        <v>59</v>
      </c>
      <c r="O317" s="224"/>
      <c r="P317" s="221"/>
    </row>
    <row r="318" spans="1:16" ht="34" x14ac:dyDescent="0.2">
      <c r="A318" s="231"/>
      <c r="B318" s="374"/>
      <c r="C318" s="225"/>
      <c r="D318" s="233"/>
      <c r="E318" s="551" t="s">
        <v>235</v>
      </c>
      <c r="F318" s="221" t="s">
        <v>307</v>
      </c>
      <c r="G318" s="222" t="s">
        <v>24</v>
      </c>
      <c r="H318" s="221" t="s">
        <v>79</v>
      </c>
      <c r="I318" s="221"/>
      <c r="J318" s="221" t="s">
        <v>121</v>
      </c>
      <c r="K318" s="221"/>
      <c r="L318" s="221"/>
      <c r="M318" s="221" t="s">
        <v>49</v>
      </c>
      <c r="N318" s="221" t="s">
        <v>80</v>
      </c>
      <c r="O318" s="224"/>
      <c r="P318" s="221"/>
    </row>
    <row r="319" spans="1:16" ht="34" x14ac:dyDescent="0.2">
      <c r="A319" s="231"/>
      <c r="B319" s="374"/>
      <c r="C319" s="225"/>
      <c r="D319" s="233"/>
      <c r="E319" s="552"/>
      <c r="F319" s="221" t="s">
        <v>290</v>
      </c>
      <c r="G319" s="222" t="s">
        <v>22</v>
      </c>
      <c r="H319" s="221" t="s">
        <v>102</v>
      </c>
      <c r="I319" s="221"/>
      <c r="J319" s="221" t="s">
        <v>121</v>
      </c>
      <c r="K319" s="221" t="s">
        <v>47</v>
      </c>
      <c r="L319" s="221"/>
      <c r="M319" s="221"/>
      <c r="N319" s="221"/>
      <c r="O319" s="224"/>
      <c r="P319" s="221" t="s">
        <v>77</v>
      </c>
    </row>
    <row r="320" spans="1:16" ht="51" x14ac:dyDescent="0.2">
      <c r="A320" s="231"/>
      <c r="B320" s="374"/>
      <c r="C320" s="225"/>
      <c r="D320" s="233"/>
      <c r="E320" s="552"/>
      <c r="F320" s="227" t="s">
        <v>326</v>
      </c>
      <c r="G320" s="222" t="s">
        <v>22</v>
      </c>
      <c r="H320" s="221" t="s">
        <v>61</v>
      </c>
      <c r="I320" s="219" t="s">
        <v>62</v>
      </c>
      <c r="J320" s="221" t="s">
        <v>121</v>
      </c>
      <c r="K320" s="221" t="s">
        <v>52</v>
      </c>
      <c r="L320" s="221"/>
      <c r="M320" s="221" t="s">
        <v>49</v>
      </c>
      <c r="N320" s="221" t="s">
        <v>57</v>
      </c>
      <c r="O320" s="224"/>
      <c r="P320" s="221"/>
    </row>
    <row r="321" spans="1:16" ht="51" x14ac:dyDescent="0.2">
      <c r="A321" s="231"/>
      <c r="B321" s="374"/>
      <c r="C321" s="225"/>
      <c r="D321" s="233"/>
      <c r="E321" s="552"/>
      <c r="F321" s="221" t="s">
        <v>282</v>
      </c>
      <c r="G321" s="222" t="s">
        <v>20</v>
      </c>
      <c r="H321" s="221" t="s">
        <v>61</v>
      </c>
      <c r="I321" s="219" t="s">
        <v>62</v>
      </c>
      <c r="J321" s="221" t="s">
        <v>121</v>
      </c>
      <c r="K321" s="221" t="s">
        <v>52</v>
      </c>
      <c r="L321" s="221" t="s">
        <v>54</v>
      </c>
      <c r="M321" s="221"/>
      <c r="N321" s="221"/>
      <c r="O321" s="224"/>
      <c r="P321" s="221"/>
    </row>
    <row r="322" spans="1:16" ht="51" x14ac:dyDescent="0.2">
      <c r="A322" s="231"/>
      <c r="B322" s="374"/>
      <c r="C322" s="225"/>
      <c r="D322" s="233"/>
      <c r="E322" s="552"/>
      <c r="F322" s="221" t="s">
        <v>248</v>
      </c>
      <c r="G322" s="222" t="s">
        <v>20</v>
      </c>
      <c r="H322" s="221" t="s">
        <v>61</v>
      </c>
      <c r="I322" s="219" t="s">
        <v>62</v>
      </c>
      <c r="J322" s="221" t="s">
        <v>121</v>
      </c>
      <c r="K322" s="221" t="s">
        <v>52</v>
      </c>
      <c r="L322" s="221" t="s">
        <v>54</v>
      </c>
      <c r="M322" s="221"/>
      <c r="N322" s="221" t="s">
        <v>59</v>
      </c>
      <c r="O322" s="224"/>
      <c r="P322" s="221"/>
    </row>
    <row r="323" spans="1:16" ht="51" x14ac:dyDescent="0.2">
      <c r="A323" s="231"/>
      <c r="B323" s="375"/>
      <c r="C323" s="227"/>
      <c r="D323" s="234"/>
      <c r="E323" s="553"/>
      <c r="F323" s="221" t="s">
        <v>252</v>
      </c>
      <c r="G323" s="222" t="s">
        <v>20</v>
      </c>
      <c r="H323" s="221" t="s">
        <v>61</v>
      </c>
      <c r="I323" s="221" t="s">
        <v>62</v>
      </c>
      <c r="J323" s="221" t="s">
        <v>121</v>
      </c>
      <c r="K323" s="221" t="s">
        <v>52</v>
      </c>
      <c r="L323" s="221" t="s">
        <v>54</v>
      </c>
      <c r="M323" s="221"/>
      <c r="N323" s="221" t="s">
        <v>59</v>
      </c>
      <c r="O323" s="224"/>
      <c r="P323" s="221"/>
    </row>
    <row r="324" spans="1:16" x14ac:dyDescent="0.2">
      <c r="A324" s="231"/>
      <c r="B324" s="309"/>
      <c r="C324" s="231"/>
      <c r="D324" s="235"/>
      <c r="E324" s="236"/>
      <c r="F324" s="231"/>
      <c r="G324" s="237"/>
      <c r="H324" s="231"/>
      <c r="I324" s="231"/>
      <c r="J324" s="236"/>
      <c r="K324" s="236"/>
      <c r="L324" s="231"/>
      <c r="M324" s="236"/>
      <c r="N324" s="231"/>
      <c r="O324" s="238"/>
      <c r="P324" s="261"/>
    </row>
    <row r="325" spans="1:16" ht="51" x14ac:dyDescent="0.2">
      <c r="A325" s="231"/>
      <c r="B325" s="373" t="s">
        <v>217</v>
      </c>
      <c r="C325" s="377" t="s">
        <v>195</v>
      </c>
      <c r="D325" s="232">
        <f>'Importance weights'!D29</f>
        <v>2</v>
      </c>
      <c r="E325" s="219" t="s">
        <v>222</v>
      </c>
      <c r="F325" s="221" t="s">
        <v>290</v>
      </c>
      <c r="G325" s="222" t="s">
        <v>24</v>
      </c>
      <c r="H325" s="221" t="s">
        <v>72</v>
      </c>
      <c r="I325" s="221"/>
      <c r="J325" s="223" t="s">
        <v>185</v>
      </c>
      <c r="K325" s="223" t="s">
        <v>66</v>
      </c>
      <c r="L325" s="223"/>
      <c r="M325" s="223" t="s">
        <v>49</v>
      </c>
      <c r="N325" s="223"/>
      <c r="O325" s="378"/>
      <c r="P325" s="221"/>
    </row>
    <row r="326" spans="1:16" ht="17" x14ac:dyDescent="0.2">
      <c r="A326" s="231"/>
      <c r="B326" s="379"/>
      <c r="C326" s="225"/>
      <c r="D326" s="233"/>
      <c r="E326" s="226"/>
      <c r="F326" s="221" t="s">
        <v>286</v>
      </c>
      <c r="G326" s="222" t="s">
        <v>22</v>
      </c>
      <c r="H326" s="221" t="s">
        <v>61</v>
      </c>
      <c r="I326" s="221"/>
      <c r="J326" s="221" t="s">
        <v>185</v>
      </c>
      <c r="K326" s="221" t="s">
        <v>74</v>
      </c>
      <c r="L326" s="221"/>
      <c r="M326" s="221" t="s">
        <v>49</v>
      </c>
      <c r="N326" s="221"/>
      <c r="O326" s="378"/>
      <c r="P326" s="221"/>
    </row>
    <row r="327" spans="1:16" ht="51" x14ac:dyDescent="0.2">
      <c r="A327" s="231"/>
      <c r="B327" s="379"/>
      <c r="C327" s="225"/>
      <c r="D327" s="233"/>
      <c r="E327" s="226"/>
      <c r="F327" s="227" t="s">
        <v>326</v>
      </c>
      <c r="G327" s="222" t="s">
        <v>22</v>
      </c>
      <c r="H327" s="221" t="s">
        <v>61</v>
      </c>
      <c r="I327" s="221" t="s">
        <v>62</v>
      </c>
      <c r="J327" s="221" t="s">
        <v>185</v>
      </c>
      <c r="K327" s="221" t="s">
        <v>52</v>
      </c>
      <c r="L327" s="221"/>
      <c r="M327" s="221" t="s">
        <v>49</v>
      </c>
      <c r="N327" s="221" t="s">
        <v>57</v>
      </c>
      <c r="O327" s="378"/>
      <c r="P327" s="221"/>
    </row>
    <row r="328" spans="1:16" ht="51" x14ac:dyDescent="0.2">
      <c r="A328" s="231"/>
      <c r="B328" s="379"/>
      <c r="C328" s="225"/>
      <c r="D328" s="233"/>
      <c r="E328" s="226"/>
      <c r="F328" s="221" t="s">
        <v>282</v>
      </c>
      <c r="G328" s="222" t="s">
        <v>20</v>
      </c>
      <c r="H328" s="221" t="s">
        <v>61</v>
      </c>
      <c r="I328" s="221" t="s">
        <v>62</v>
      </c>
      <c r="J328" s="221" t="s">
        <v>185</v>
      </c>
      <c r="K328" s="221" t="s">
        <v>52</v>
      </c>
      <c r="L328" s="221" t="s">
        <v>54</v>
      </c>
      <c r="M328" s="221"/>
      <c r="N328" s="221" t="s">
        <v>59</v>
      </c>
      <c r="O328" s="378"/>
      <c r="P328" s="221"/>
    </row>
    <row r="329" spans="1:16" ht="51" x14ac:dyDescent="0.2">
      <c r="A329" s="231"/>
      <c r="B329" s="379"/>
      <c r="C329" s="225"/>
      <c r="D329" s="233"/>
      <c r="E329" s="226"/>
      <c r="F329" s="221" t="s">
        <v>248</v>
      </c>
      <c r="G329" s="222" t="s">
        <v>20</v>
      </c>
      <c r="H329" s="221" t="s">
        <v>61</v>
      </c>
      <c r="I329" s="221" t="s">
        <v>62</v>
      </c>
      <c r="J329" s="221" t="s">
        <v>185</v>
      </c>
      <c r="K329" s="221" t="s">
        <v>52</v>
      </c>
      <c r="L329" s="221" t="s">
        <v>54</v>
      </c>
      <c r="M329" s="221"/>
      <c r="N329" s="221" t="s">
        <v>59</v>
      </c>
      <c r="O329" s="378"/>
      <c r="P329" s="221"/>
    </row>
    <row r="330" spans="1:16" ht="51" x14ac:dyDescent="0.2">
      <c r="A330" s="231"/>
      <c r="B330" s="379"/>
      <c r="C330" s="225"/>
      <c r="D330" s="233"/>
      <c r="E330" s="226"/>
      <c r="F330" s="221" t="s">
        <v>252</v>
      </c>
      <c r="G330" s="222" t="s">
        <v>20</v>
      </c>
      <c r="H330" s="221" t="s">
        <v>61</v>
      </c>
      <c r="I330" s="221" t="s">
        <v>62</v>
      </c>
      <c r="J330" s="221" t="s">
        <v>185</v>
      </c>
      <c r="K330" s="221" t="s">
        <v>52</v>
      </c>
      <c r="L330" s="221" t="s">
        <v>54</v>
      </c>
      <c r="M330" s="221"/>
      <c r="N330" s="221" t="s">
        <v>59</v>
      </c>
      <c r="O330" s="378"/>
      <c r="P330" s="221"/>
    </row>
    <row r="331" spans="1:16" ht="34" customHeight="1" x14ac:dyDescent="0.2">
      <c r="A331" s="231"/>
      <c r="B331" s="379"/>
      <c r="C331" s="247"/>
      <c r="D331" s="247"/>
      <c r="E331" s="585" t="s">
        <v>235</v>
      </c>
      <c r="F331" s="221" t="s">
        <v>290</v>
      </c>
      <c r="G331" s="228" t="s">
        <v>22</v>
      </c>
      <c r="H331" s="227" t="s">
        <v>72</v>
      </c>
      <c r="I331" s="227" t="s">
        <v>76</v>
      </c>
      <c r="J331" s="227" t="s">
        <v>185</v>
      </c>
      <c r="K331" s="227" t="s">
        <v>47</v>
      </c>
      <c r="L331" s="227"/>
      <c r="M331" s="227" t="s">
        <v>49</v>
      </c>
      <c r="N331" s="227"/>
      <c r="O331" s="381"/>
      <c r="P331" s="227" t="s">
        <v>77</v>
      </c>
    </row>
    <row r="332" spans="1:16" ht="51" x14ac:dyDescent="0.2">
      <c r="A332" s="231"/>
      <c r="B332" s="379"/>
      <c r="C332" s="247"/>
      <c r="D332" s="382"/>
      <c r="E332" s="586"/>
      <c r="F332" s="221" t="s">
        <v>307</v>
      </c>
      <c r="G332" s="222" t="s">
        <v>24</v>
      </c>
      <c r="H332" s="230" t="s">
        <v>79</v>
      </c>
      <c r="I332" s="219" t="s">
        <v>62</v>
      </c>
      <c r="J332" s="219" t="s">
        <v>185</v>
      </c>
      <c r="K332" s="219" t="s">
        <v>52</v>
      </c>
      <c r="L332" s="221"/>
      <c r="M332" s="221" t="s">
        <v>49</v>
      </c>
      <c r="N332" s="221" t="s">
        <v>80</v>
      </c>
      <c r="O332" s="224"/>
      <c r="P332" s="221"/>
    </row>
    <row r="333" spans="1:16" ht="51" x14ac:dyDescent="0.2">
      <c r="A333" s="231"/>
      <c r="B333" s="379"/>
      <c r="C333" s="225"/>
      <c r="D333" s="382"/>
      <c r="E333" s="586"/>
      <c r="F333" s="227" t="s">
        <v>326</v>
      </c>
      <c r="G333" s="222" t="s">
        <v>22</v>
      </c>
      <c r="H333" s="230" t="s">
        <v>61</v>
      </c>
      <c r="I333" s="219" t="s">
        <v>62</v>
      </c>
      <c r="J333" s="219" t="s">
        <v>185</v>
      </c>
      <c r="K333" s="219" t="s">
        <v>52</v>
      </c>
      <c r="L333" s="221"/>
      <c r="M333" s="221" t="s">
        <v>49</v>
      </c>
      <c r="N333" s="221" t="s">
        <v>57</v>
      </c>
      <c r="O333" s="224"/>
      <c r="P333" s="221"/>
    </row>
    <row r="334" spans="1:16" ht="51" x14ac:dyDescent="0.2">
      <c r="A334" s="231"/>
      <c r="B334" s="379"/>
      <c r="C334" s="225"/>
      <c r="D334" s="382"/>
      <c r="E334" s="586"/>
      <c r="F334" s="242" t="s">
        <v>282</v>
      </c>
      <c r="G334" s="222" t="s">
        <v>20</v>
      </c>
      <c r="H334" s="230" t="s">
        <v>61</v>
      </c>
      <c r="I334" s="219" t="s">
        <v>62</v>
      </c>
      <c r="J334" s="219" t="s">
        <v>185</v>
      </c>
      <c r="K334" s="219" t="s">
        <v>52</v>
      </c>
      <c r="L334" s="221" t="s">
        <v>54</v>
      </c>
      <c r="M334" s="221"/>
      <c r="N334" s="221" t="s">
        <v>59</v>
      </c>
      <c r="O334" s="224"/>
      <c r="P334" s="221"/>
    </row>
    <row r="335" spans="1:16" ht="51" x14ac:dyDescent="0.2">
      <c r="A335" s="231"/>
      <c r="B335" s="379"/>
      <c r="C335" s="225"/>
      <c r="D335" s="382"/>
      <c r="E335" s="586"/>
      <c r="F335" s="242" t="s">
        <v>248</v>
      </c>
      <c r="G335" s="222" t="s">
        <v>20</v>
      </c>
      <c r="H335" s="230" t="s">
        <v>61</v>
      </c>
      <c r="I335" s="219" t="s">
        <v>62</v>
      </c>
      <c r="J335" s="219" t="s">
        <v>185</v>
      </c>
      <c r="K335" s="219" t="s">
        <v>52</v>
      </c>
      <c r="L335" s="221" t="s">
        <v>54</v>
      </c>
      <c r="M335" s="221"/>
      <c r="N335" s="221" t="s">
        <v>59</v>
      </c>
      <c r="O335" s="224"/>
      <c r="P335" s="221"/>
    </row>
    <row r="336" spans="1:16" ht="51" x14ac:dyDescent="0.2">
      <c r="A336" s="231"/>
      <c r="B336" s="379"/>
      <c r="C336" s="225"/>
      <c r="D336" s="382"/>
      <c r="E336" s="587"/>
      <c r="F336" s="242" t="s">
        <v>252</v>
      </c>
      <c r="G336" s="222" t="s">
        <v>20</v>
      </c>
      <c r="H336" s="230" t="s">
        <v>61</v>
      </c>
      <c r="I336" s="219" t="s">
        <v>62</v>
      </c>
      <c r="J336" s="219" t="s">
        <v>185</v>
      </c>
      <c r="K336" s="219" t="s">
        <v>52</v>
      </c>
      <c r="L336" s="221" t="s">
        <v>54</v>
      </c>
      <c r="M336" s="221"/>
      <c r="N336" s="221" t="s">
        <v>59</v>
      </c>
      <c r="O336" s="224"/>
      <c r="P336" s="221"/>
    </row>
    <row r="337" spans="1:16" ht="34" x14ac:dyDescent="0.2">
      <c r="A337" s="231"/>
      <c r="B337" s="379"/>
      <c r="C337" s="225"/>
      <c r="D337" s="233"/>
      <c r="E337" s="219" t="s">
        <v>67</v>
      </c>
      <c r="F337" s="221" t="s">
        <v>298</v>
      </c>
      <c r="G337" s="222" t="s">
        <v>24</v>
      </c>
      <c r="H337" s="242" t="s">
        <v>69</v>
      </c>
      <c r="I337" s="219" t="s">
        <v>62</v>
      </c>
      <c r="J337" s="219" t="s">
        <v>185</v>
      </c>
      <c r="K337" s="219" t="s">
        <v>47</v>
      </c>
      <c r="L337" s="221"/>
      <c r="M337" s="221" t="s">
        <v>49</v>
      </c>
      <c r="N337" s="221"/>
      <c r="O337" s="224"/>
      <c r="P337" s="221"/>
    </row>
    <row r="338" spans="1:16" ht="51" x14ac:dyDescent="0.2">
      <c r="A338" s="231"/>
      <c r="B338" s="379"/>
      <c r="C338" s="225"/>
      <c r="D338" s="233"/>
      <c r="E338" s="386"/>
      <c r="F338" s="227" t="s">
        <v>326</v>
      </c>
      <c r="G338" s="222" t="s">
        <v>22</v>
      </c>
      <c r="H338" s="242" t="s">
        <v>61</v>
      </c>
      <c r="I338" s="219" t="s">
        <v>62</v>
      </c>
      <c r="J338" s="219" t="s">
        <v>185</v>
      </c>
      <c r="K338" s="219" t="s">
        <v>52</v>
      </c>
      <c r="L338" s="221"/>
      <c r="M338" s="221" t="s">
        <v>49</v>
      </c>
      <c r="N338" s="221" t="s">
        <v>57</v>
      </c>
      <c r="O338" s="224"/>
      <c r="P338" s="221"/>
    </row>
    <row r="339" spans="1:16" ht="51" x14ac:dyDescent="0.2">
      <c r="A339" s="231"/>
      <c r="B339" s="379"/>
      <c r="C339" s="225"/>
      <c r="D339" s="233"/>
      <c r="E339" s="227"/>
      <c r="F339" s="221" t="s">
        <v>248</v>
      </c>
      <c r="G339" s="222" t="s">
        <v>20</v>
      </c>
      <c r="H339" s="230" t="s">
        <v>61</v>
      </c>
      <c r="I339" s="219" t="s">
        <v>62</v>
      </c>
      <c r="J339" s="219" t="s">
        <v>185</v>
      </c>
      <c r="K339" s="219" t="s">
        <v>52</v>
      </c>
      <c r="L339" s="221" t="s">
        <v>54</v>
      </c>
      <c r="M339" s="221"/>
      <c r="N339" s="221" t="s">
        <v>59</v>
      </c>
      <c r="O339" s="224"/>
      <c r="P339" s="221"/>
    </row>
    <row r="340" spans="1:16" ht="51" x14ac:dyDescent="0.2">
      <c r="A340" s="231"/>
      <c r="B340" s="379"/>
      <c r="C340" s="225"/>
      <c r="D340" s="233"/>
      <c r="E340" s="380" t="s">
        <v>223</v>
      </c>
      <c r="F340" s="227" t="s">
        <v>326</v>
      </c>
      <c r="G340" s="222" t="s">
        <v>22</v>
      </c>
      <c r="H340" s="242" t="s">
        <v>61</v>
      </c>
      <c r="I340" s="219" t="s">
        <v>62</v>
      </c>
      <c r="J340" s="219" t="s">
        <v>185</v>
      </c>
      <c r="K340" s="219" t="s">
        <v>52</v>
      </c>
      <c r="L340" s="221"/>
      <c r="M340" s="221" t="s">
        <v>49</v>
      </c>
      <c r="N340" s="221" t="s">
        <v>57</v>
      </c>
      <c r="O340" s="224"/>
      <c r="P340" s="221"/>
    </row>
    <row r="341" spans="1:16" ht="34" x14ac:dyDescent="0.2">
      <c r="A341" s="231"/>
      <c r="B341" s="379"/>
      <c r="C341" s="225"/>
      <c r="D341" s="233"/>
      <c r="E341" s="384"/>
      <c r="F341" s="221" t="s">
        <v>290</v>
      </c>
      <c r="G341" s="222" t="s">
        <v>24</v>
      </c>
      <c r="H341" s="387" t="s">
        <v>83</v>
      </c>
      <c r="I341" s="221" t="s">
        <v>62</v>
      </c>
      <c r="J341" s="221" t="s">
        <v>185</v>
      </c>
      <c r="K341" s="221" t="s">
        <v>66</v>
      </c>
      <c r="L341" s="221"/>
      <c r="M341" s="221" t="s">
        <v>49</v>
      </c>
      <c r="N341" s="221"/>
      <c r="O341" s="509"/>
      <c r="P341" s="507"/>
    </row>
    <row r="342" spans="1:16" ht="51" x14ac:dyDescent="0.2">
      <c r="A342" s="231"/>
      <c r="B342" s="379"/>
      <c r="C342" s="225"/>
      <c r="D342" s="233"/>
      <c r="E342" s="384"/>
      <c r="F342" s="242" t="s">
        <v>282</v>
      </c>
      <c r="G342" s="222" t="s">
        <v>22</v>
      </c>
      <c r="H342" s="221" t="s">
        <v>51</v>
      </c>
      <c r="I342" s="221" t="s">
        <v>62</v>
      </c>
      <c r="J342" s="221" t="s">
        <v>185</v>
      </c>
      <c r="K342" s="219" t="s">
        <v>52</v>
      </c>
      <c r="L342" s="221"/>
      <c r="M342" s="219" t="s">
        <v>49</v>
      </c>
      <c r="N342" s="221"/>
      <c r="O342" s="224"/>
      <c r="P342" s="221"/>
    </row>
    <row r="343" spans="1:16" ht="51" x14ac:dyDescent="0.2">
      <c r="A343" s="231"/>
      <c r="B343" s="379"/>
      <c r="C343" s="225"/>
      <c r="D343" s="233"/>
      <c r="E343" s="384"/>
      <c r="F343" s="221" t="s">
        <v>282</v>
      </c>
      <c r="G343" s="222" t="s">
        <v>20</v>
      </c>
      <c r="H343" s="230" t="s">
        <v>61</v>
      </c>
      <c r="I343" s="219" t="s">
        <v>62</v>
      </c>
      <c r="J343" s="219" t="s">
        <v>185</v>
      </c>
      <c r="K343" s="219" t="s">
        <v>52</v>
      </c>
      <c r="L343" s="221" t="s">
        <v>54</v>
      </c>
      <c r="M343" s="221"/>
      <c r="N343" s="221"/>
      <c r="O343" s="224"/>
      <c r="P343" s="221"/>
    </row>
    <row r="344" spans="1:16" ht="51" x14ac:dyDescent="0.2">
      <c r="A344" s="231"/>
      <c r="B344" s="379"/>
      <c r="C344" s="225"/>
      <c r="D344" s="233"/>
      <c r="E344" s="384"/>
      <c r="F344" s="221" t="s">
        <v>248</v>
      </c>
      <c r="G344" s="222" t="s">
        <v>20</v>
      </c>
      <c r="H344" s="230" t="s">
        <v>61</v>
      </c>
      <c r="I344" s="219" t="s">
        <v>62</v>
      </c>
      <c r="J344" s="219" t="s">
        <v>185</v>
      </c>
      <c r="K344" s="219" t="s">
        <v>52</v>
      </c>
      <c r="L344" s="221" t="s">
        <v>54</v>
      </c>
      <c r="M344" s="221"/>
      <c r="N344" s="221" t="s">
        <v>59</v>
      </c>
      <c r="O344" s="224"/>
      <c r="P344" s="221"/>
    </row>
    <row r="345" spans="1:16" ht="51" x14ac:dyDescent="0.2">
      <c r="A345" s="231"/>
      <c r="B345" s="228"/>
      <c r="C345" s="227"/>
      <c r="D345" s="234"/>
      <c r="E345" s="385"/>
      <c r="F345" s="221" t="s">
        <v>252</v>
      </c>
      <c r="G345" s="222" t="s">
        <v>20</v>
      </c>
      <c r="H345" s="230" t="s">
        <v>61</v>
      </c>
      <c r="I345" s="221" t="s">
        <v>62</v>
      </c>
      <c r="J345" s="221" t="s">
        <v>185</v>
      </c>
      <c r="K345" s="221" t="s">
        <v>52</v>
      </c>
      <c r="L345" s="221" t="s">
        <v>54</v>
      </c>
      <c r="M345" s="221"/>
      <c r="N345" s="221" t="s">
        <v>59</v>
      </c>
      <c r="O345" s="224"/>
      <c r="P345" s="221"/>
    </row>
    <row r="346" spans="1:16" x14ac:dyDescent="0.2">
      <c r="A346" s="231"/>
      <c r="B346" s="309"/>
      <c r="C346" s="231"/>
      <c r="D346" s="235"/>
      <c r="E346" s="236"/>
      <c r="F346" s="231"/>
      <c r="G346" s="237"/>
      <c r="H346" s="231"/>
      <c r="I346" s="231"/>
      <c r="J346" s="236"/>
      <c r="K346" s="236"/>
      <c r="L346" s="231"/>
      <c r="M346" s="236"/>
      <c r="N346" s="231"/>
      <c r="O346" s="238"/>
      <c r="P346" s="261"/>
    </row>
    <row r="347" spans="1:16" ht="68" x14ac:dyDescent="0.2">
      <c r="A347" s="231"/>
      <c r="B347" s="373" t="s">
        <v>218</v>
      </c>
      <c r="C347" s="377" t="s">
        <v>196</v>
      </c>
      <c r="D347" s="232">
        <f>'Importance weights'!D30</f>
        <v>5</v>
      </c>
      <c r="E347" s="219" t="s">
        <v>222</v>
      </c>
      <c r="F347" s="221" t="s">
        <v>290</v>
      </c>
      <c r="G347" s="222" t="s">
        <v>24</v>
      </c>
      <c r="H347" s="221" t="s">
        <v>72</v>
      </c>
      <c r="I347" s="221"/>
      <c r="J347" s="221" t="s">
        <v>185</v>
      </c>
      <c r="K347" s="221" t="s">
        <v>66</v>
      </c>
      <c r="L347" s="221"/>
      <c r="M347" s="221" t="s">
        <v>49</v>
      </c>
      <c r="N347" s="221"/>
      <c r="O347" s="378"/>
      <c r="P347" s="221"/>
    </row>
    <row r="348" spans="1:16" ht="17" x14ac:dyDescent="0.2">
      <c r="A348" s="231"/>
      <c r="B348" s="379"/>
      <c r="C348" s="225"/>
      <c r="D348" s="233"/>
      <c r="E348" s="226"/>
      <c r="F348" s="221" t="s">
        <v>286</v>
      </c>
      <c r="G348" s="222" t="s">
        <v>22</v>
      </c>
      <c r="H348" s="221" t="s">
        <v>61</v>
      </c>
      <c r="I348" s="221"/>
      <c r="J348" s="221" t="s">
        <v>185</v>
      </c>
      <c r="K348" s="221" t="s">
        <v>74</v>
      </c>
      <c r="L348" s="221"/>
      <c r="M348" s="221" t="s">
        <v>49</v>
      </c>
      <c r="N348" s="221"/>
      <c r="O348" s="378"/>
      <c r="P348" s="221"/>
    </row>
    <row r="349" spans="1:16" ht="51" x14ac:dyDescent="0.2">
      <c r="A349" s="231"/>
      <c r="B349" s="379"/>
      <c r="C349" s="225"/>
      <c r="D349" s="233"/>
      <c r="E349" s="226"/>
      <c r="F349" s="227" t="s">
        <v>326</v>
      </c>
      <c r="G349" s="222" t="s">
        <v>22</v>
      </c>
      <c r="H349" s="221" t="s">
        <v>61</v>
      </c>
      <c r="I349" s="221" t="s">
        <v>62</v>
      </c>
      <c r="J349" s="221" t="s">
        <v>185</v>
      </c>
      <c r="K349" s="221" t="s">
        <v>52</v>
      </c>
      <c r="L349" s="221"/>
      <c r="M349" s="221" t="s">
        <v>49</v>
      </c>
      <c r="N349" s="221" t="s">
        <v>57</v>
      </c>
      <c r="O349" s="378"/>
      <c r="P349" s="221"/>
    </row>
    <row r="350" spans="1:16" ht="51" x14ac:dyDescent="0.2">
      <c r="A350" s="231"/>
      <c r="B350" s="379"/>
      <c r="C350" s="225"/>
      <c r="D350" s="233"/>
      <c r="E350" s="226"/>
      <c r="F350" s="221" t="s">
        <v>282</v>
      </c>
      <c r="G350" s="222" t="s">
        <v>20</v>
      </c>
      <c r="H350" s="221" t="s">
        <v>61</v>
      </c>
      <c r="I350" s="221" t="s">
        <v>62</v>
      </c>
      <c r="J350" s="221" t="s">
        <v>185</v>
      </c>
      <c r="K350" s="221" t="s">
        <v>52</v>
      </c>
      <c r="L350" s="221" t="s">
        <v>54</v>
      </c>
      <c r="M350" s="221"/>
      <c r="N350" s="221" t="s">
        <v>59</v>
      </c>
      <c r="O350" s="378"/>
      <c r="P350" s="221"/>
    </row>
    <row r="351" spans="1:16" ht="51" x14ac:dyDescent="0.2">
      <c r="A351" s="231"/>
      <c r="B351" s="379"/>
      <c r="C351" s="225"/>
      <c r="D351" s="233"/>
      <c r="E351" s="226"/>
      <c r="F351" s="221" t="s">
        <v>248</v>
      </c>
      <c r="G351" s="222" t="s">
        <v>20</v>
      </c>
      <c r="H351" s="221" t="s">
        <v>61</v>
      </c>
      <c r="I351" s="221" t="s">
        <v>62</v>
      </c>
      <c r="J351" s="221" t="s">
        <v>185</v>
      </c>
      <c r="K351" s="221" t="s">
        <v>52</v>
      </c>
      <c r="L351" s="221" t="s">
        <v>54</v>
      </c>
      <c r="M351" s="221"/>
      <c r="N351" s="221" t="s">
        <v>59</v>
      </c>
      <c r="O351" s="378"/>
      <c r="P351" s="221"/>
    </row>
    <row r="352" spans="1:16" ht="51" x14ac:dyDescent="0.2">
      <c r="A352" s="231"/>
      <c r="B352" s="379"/>
      <c r="C352" s="225"/>
      <c r="D352" s="233"/>
      <c r="E352" s="226"/>
      <c r="F352" s="221" t="s">
        <v>252</v>
      </c>
      <c r="G352" s="222" t="s">
        <v>20</v>
      </c>
      <c r="H352" s="221" t="s">
        <v>61</v>
      </c>
      <c r="I352" s="221" t="s">
        <v>62</v>
      </c>
      <c r="J352" s="221" t="s">
        <v>185</v>
      </c>
      <c r="K352" s="221" t="s">
        <v>52</v>
      </c>
      <c r="L352" s="221" t="s">
        <v>54</v>
      </c>
      <c r="M352" s="221"/>
      <c r="N352" s="221" t="s">
        <v>59</v>
      </c>
      <c r="O352" s="378"/>
      <c r="P352" s="221"/>
    </row>
    <row r="353" spans="1:16" ht="85" x14ac:dyDescent="0.2">
      <c r="A353" s="231"/>
      <c r="B353" s="379"/>
      <c r="C353" s="247"/>
      <c r="D353" s="247"/>
      <c r="E353" s="380" t="s">
        <v>235</v>
      </c>
      <c r="F353" s="227" t="s">
        <v>290</v>
      </c>
      <c r="G353" s="228" t="s">
        <v>22</v>
      </c>
      <c r="H353" s="227" t="s">
        <v>72</v>
      </c>
      <c r="I353" s="227" t="s">
        <v>76</v>
      </c>
      <c r="J353" s="227" t="s">
        <v>185</v>
      </c>
      <c r="K353" s="227" t="s">
        <v>47</v>
      </c>
      <c r="L353" s="227"/>
      <c r="M353" s="227" t="s">
        <v>49</v>
      </c>
      <c r="N353" s="227"/>
      <c r="O353" s="381"/>
      <c r="P353" s="227" t="s">
        <v>77</v>
      </c>
    </row>
    <row r="354" spans="1:16" ht="51" x14ac:dyDescent="0.2">
      <c r="A354" s="231"/>
      <c r="B354" s="379"/>
      <c r="C354" s="247"/>
      <c r="D354" s="382"/>
      <c r="E354" s="383"/>
      <c r="F354" s="221" t="s">
        <v>307</v>
      </c>
      <c r="G354" s="222" t="s">
        <v>24</v>
      </c>
      <c r="H354" s="230" t="s">
        <v>79</v>
      </c>
      <c r="I354" s="219" t="s">
        <v>62</v>
      </c>
      <c r="J354" s="219" t="s">
        <v>185</v>
      </c>
      <c r="K354" s="219" t="s">
        <v>52</v>
      </c>
      <c r="L354" s="221"/>
      <c r="M354" s="221" t="s">
        <v>49</v>
      </c>
      <c r="N354" s="221" t="s">
        <v>80</v>
      </c>
      <c r="O354" s="224"/>
      <c r="P354" s="221"/>
    </row>
    <row r="355" spans="1:16" ht="51" x14ac:dyDescent="0.2">
      <c r="A355" s="231"/>
      <c r="B355" s="379"/>
      <c r="C355" s="225"/>
      <c r="D355" s="382"/>
      <c r="E355" s="384"/>
      <c r="F355" s="227" t="s">
        <v>326</v>
      </c>
      <c r="G355" s="222" t="s">
        <v>22</v>
      </c>
      <c r="H355" s="230" t="s">
        <v>61</v>
      </c>
      <c r="I355" s="219" t="s">
        <v>62</v>
      </c>
      <c r="J355" s="219" t="s">
        <v>185</v>
      </c>
      <c r="K355" s="219" t="s">
        <v>52</v>
      </c>
      <c r="L355" s="221"/>
      <c r="M355" s="221" t="s">
        <v>49</v>
      </c>
      <c r="N355" s="221" t="s">
        <v>57</v>
      </c>
      <c r="O355" s="224"/>
      <c r="P355" s="221"/>
    </row>
    <row r="356" spans="1:16" ht="51" x14ac:dyDescent="0.2">
      <c r="A356" s="231"/>
      <c r="B356" s="379"/>
      <c r="C356" s="225"/>
      <c r="D356" s="382"/>
      <c r="E356" s="384"/>
      <c r="F356" s="242" t="s">
        <v>282</v>
      </c>
      <c r="G356" s="222" t="s">
        <v>20</v>
      </c>
      <c r="H356" s="230" t="s">
        <v>61</v>
      </c>
      <c r="I356" s="219" t="s">
        <v>62</v>
      </c>
      <c r="J356" s="219" t="s">
        <v>185</v>
      </c>
      <c r="K356" s="219" t="s">
        <v>52</v>
      </c>
      <c r="L356" s="221" t="s">
        <v>54</v>
      </c>
      <c r="M356" s="221"/>
      <c r="N356" s="221" t="s">
        <v>59</v>
      </c>
      <c r="O356" s="224"/>
      <c r="P356" s="221"/>
    </row>
    <row r="357" spans="1:16" ht="51" x14ac:dyDescent="0.2">
      <c r="A357" s="231"/>
      <c r="B357" s="379"/>
      <c r="C357" s="225"/>
      <c r="D357" s="382"/>
      <c r="E357" s="384"/>
      <c r="F357" s="242" t="s">
        <v>248</v>
      </c>
      <c r="G357" s="222" t="s">
        <v>20</v>
      </c>
      <c r="H357" s="230" t="s">
        <v>61</v>
      </c>
      <c r="I357" s="219" t="s">
        <v>62</v>
      </c>
      <c r="J357" s="219" t="s">
        <v>185</v>
      </c>
      <c r="K357" s="219" t="s">
        <v>52</v>
      </c>
      <c r="L357" s="221" t="s">
        <v>54</v>
      </c>
      <c r="M357" s="221"/>
      <c r="N357" s="221" t="s">
        <v>59</v>
      </c>
      <c r="O357" s="224"/>
      <c r="P357" s="221"/>
    </row>
    <row r="358" spans="1:16" ht="51" x14ac:dyDescent="0.2">
      <c r="A358" s="231"/>
      <c r="B358" s="379"/>
      <c r="C358" s="225"/>
      <c r="D358" s="382"/>
      <c r="E358" s="385"/>
      <c r="F358" s="242" t="s">
        <v>252</v>
      </c>
      <c r="G358" s="222" t="s">
        <v>20</v>
      </c>
      <c r="H358" s="230" t="s">
        <v>61</v>
      </c>
      <c r="I358" s="219" t="s">
        <v>62</v>
      </c>
      <c r="J358" s="219" t="s">
        <v>185</v>
      </c>
      <c r="K358" s="219" t="s">
        <v>52</v>
      </c>
      <c r="L358" s="221" t="s">
        <v>54</v>
      </c>
      <c r="M358" s="221"/>
      <c r="N358" s="221" t="s">
        <v>59</v>
      </c>
      <c r="O358" s="224"/>
      <c r="P358" s="221"/>
    </row>
    <row r="359" spans="1:16" ht="34" x14ac:dyDescent="0.2">
      <c r="A359" s="231"/>
      <c r="B359" s="379"/>
      <c r="C359" s="225"/>
      <c r="D359" s="233"/>
      <c r="E359" s="219" t="s">
        <v>67</v>
      </c>
      <c r="F359" s="221" t="s">
        <v>298</v>
      </c>
      <c r="G359" s="222" t="s">
        <v>24</v>
      </c>
      <c r="H359" s="242" t="s">
        <v>69</v>
      </c>
      <c r="I359" s="219" t="s">
        <v>62</v>
      </c>
      <c r="J359" s="219" t="s">
        <v>185</v>
      </c>
      <c r="K359" s="219" t="s">
        <v>47</v>
      </c>
      <c r="L359" s="221"/>
      <c r="M359" s="221" t="s">
        <v>49</v>
      </c>
      <c r="N359" s="221"/>
      <c r="O359" s="224"/>
      <c r="P359" s="221"/>
    </row>
    <row r="360" spans="1:16" ht="51" x14ac:dyDescent="0.2">
      <c r="A360" s="231"/>
      <c r="B360" s="379"/>
      <c r="C360" s="225"/>
      <c r="D360" s="233"/>
      <c r="E360" s="386"/>
      <c r="F360" s="227" t="s">
        <v>326</v>
      </c>
      <c r="G360" s="222" t="s">
        <v>22</v>
      </c>
      <c r="H360" s="242" t="s">
        <v>61</v>
      </c>
      <c r="I360" s="219" t="s">
        <v>62</v>
      </c>
      <c r="J360" s="219" t="s">
        <v>185</v>
      </c>
      <c r="K360" s="219" t="s">
        <v>52</v>
      </c>
      <c r="L360" s="221"/>
      <c r="M360" s="221" t="s">
        <v>49</v>
      </c>
      <c r="N360" s="221" t="s">
        <v>57</v>
      </c>
      <c r="O360" s="224"/>
      <c r="P360" s="221"/>
    </row>
    <row r="361" spans="1:16" ht="51" x14ac:dyDescent="0.2">
      <c r="A361" s="231"/>
      <c r="B361" s="379"/>
      <c r="C361" s="225"/>
      <c r="D361" s="233"/>
      <c r="E361" s="227"/>
      <c r="F361" s="221" t="s">
        <v>248</v>
      </c>
      <c r="G361" s="222" t="s">
        <v>20</v>
      </c>
      <c r="H361" s="230" t="s">
        <v>61</v>
      </c>
      <c r="I361" s="219" t="s">
        <v>62</v>
      </c>
      <c r="J361" s="219" t="s">
        <v>185</v>
      </c>
      <c r="K361" s="219" t="s">
        <v>52</v>
      </c>
      <c r="L361" s="221" t="s">
        <v>54</v>
      </c>
      <c r="M361" s="221"/>
      <c r="N361" s="221" t="s">
        <v>59</v>
      </c>
      <c r="O361" s="224"/>
      <c r="P361" s="221"/>
    </row>
    <row r="362" spans="1:16" ht="51" x14ac:dyDescent="0.2">
      <c r="A362" s="231"/>
      <c r="B362" s="379"/>
      <c r="C362" s="225"/>
      <c r="D362" s="233"/>
      <c r="E362" s="380" t="s">
        <v>223</v>
      </c>
      <c r="F362" s="227" t="s">
        <v>326</v>
      </c>
      <c r="G362" s="222" t="s">
        <v>22</v>
      </c>
      <c r="H362" s="242" t="s">
        <v>61</v>
      </c>
      <c r="I362" s="219" t="s">
        <v>62</v>
      </c>
      <c r="J362" s="219" t="s">
        <v>185</v>
      </c>
      <c r="K362" s="219" t="s">
        <v>52</v>
      </c>
      <c r="L362" s="221"/>
      <c r="M362" s="221" t="s">
        <v>49</v>
      </c>
      <c r="N362" s="221" t="s">
        <v>57</v>
      </c>
      <c r="O362" s="224"/>
      <c r="P362" s="221"/>
    </row>
    <row r="363" spans="1:16" ht="34" x14ac:dyDescent="0.2">
      <c r="A363" s="231"/>
      <c r="B363" s="379"/>
      <c r="C363" s="225"/>
      <c r="D363" s="233"/>
      <c r="E363" s="384"/>
      <c r="F363" s="221" t="s">
        <v>290</v>
      </c>
      <c r="G363" s="222" t="s">
        <v>24</v>
      </c>
      <c r="H363" s="387" t="s">
        <v>83</v>
      </c>
      <c r="I363" s="221" t="s">
        <v>62</v>
      </c>
      <c r="J363" s="221" t="s">
        <v>185</v>
      </c>
      <c r="K363" s="221" t="s">
        <v>66</v>
      </c>
      <c r="L363" s="221"/>
      <c r="M363" s="221" t="s">
        <v>49</v>
      </c>
      <c r="N363" s="221"/>
      <c r="O363" s="224"/>
      <c r="P363" s="221"/>
    </row>
    <row r="364" spans="1:16" ht="51" x14ac:dyDescent="0.2">
      <c r="A364" s="231"/>
      <c r="B364" s="379"/>
      <c r="C364" s="225"/>
      <c r="D364" s="233"/>
      <c r="E364" s="384"/>
      <c r="F364" s="242" t="s">
        <v>282</v>
      </c>
      <c r="G364" s="222" t="s">
        <v>22</v>
      </c>
      <c r="H364" s="221" t="s">
        <v>51</v>
      </c>
      <c r="I364" s="221" t="s">
        <v>62</v>
      </c>
      <c r="J364" s="221" t="s">
        <v>185</v>
      </c>
      <c r="K364" s="219" t="s">
        <v>52</v>
      </c>
      <c r="L364" s="221"/>
      <c r="M364" s="219" t="s">
        <v>49</v>
      </c>
      <c r="N364" s="221"/>
      <c r="O364" s="224"/>
      <c r="P364" s="221"/>
    </row>
    <row r="365" spans="1:16" ht="51" x14ac:dyDescent="0.2">
      <c r="A365" s="231"/>
      <c r="B365" s="379"/>
      <c r="C365" s="225"/>
      <c r="D365" s="233"/>
      <c r="E365" s="384"/>
      <c r="F365" s="221" t="s">
        <v>282</v>
      </c>
      <c r="G365" s="222" t="s">
        <v>20</v>
      </c>
      <c r="H365" s="230" t="s">
        <v>61</v>
      </c>
      <c r="I365" s="219" t="s">
        <v>62</v>
      </c>
      <c r="J365" s="219" t="s">
        <v>185</v>
      </c>
      <c r="K365" s="219" t="s">
        <v>52</v>
      </c>
      <c r="L365" s="221" t="s">
        <v>54</v>
      </c>
      <c r="M365" s="221"/>
      <c r="N365" s="221"/>
      <c r="O365" s="224"/>
      <c r="P365" s="221"/>
    </row>
    <row r="366" spans="1:16" ht="51" x14ac:dyDescent="0.2">
      <c r="A366" s="231"/>
      <c r="B366" s="379"/>
      <c r="C366" s="225"/>
      <c r="D366" s="233"/>
      <c r="E366" s="384"/>
      <c r="F366" s="221" t="s">
        <v>248</v>
      </c>
      <c r="G366" s="222" t="s">
        <v>20</v>
      </c>
      <c r="H366" s="230" t="s">
        <v>61</v>
      </c>
      <c r="I366" s="219" t="s">
        <v>62</v>
      </c>
      <c r="J366" s="219" t="s">
        <v>185</v>
      </c>
      <c r="K366" s="219" t="s">
        <v>52</v>
      </c>
      <c r="L366" s="221" t="s">
        <v>54</v>
      </c>
      <c r="M366" s="221"/>
      <c r="N366" s="221" t="s">
        <v>59</v>
      </c>
      <c r="O366" s="224"/>
      <c r="P366" s="221"/>
    </row>
    <row r="367" spans="1:16" ht="51" x14ac:dyDescent="0.2">
      <c r="A367" s="231"/>
      <c r="B367" s="228"/>
      <c r="C367" s="227"/>
      <c r="D367" s="234"/>
      <c r="E367" s="385"/>
      <c r="F367" s="221" t="s">
        <v>252</v>
      </c>
      <c r="G367" s="222" t="s">
        <v>20</v>
      </c>
      <c r="H367" s="230" t="s">
        <v>61</v>
      </c>
      <c r="I367" s="221" t="s">
        <v>62</v>
      </c>
      <c r="J367" s="221" t="s">
        <v>185</v>
      </c>
      <c r="K367" s="221" t="s">
        <v>52</v>
      </c>
      <c r="L367" s="221" t="s">
        <v>54</v>
      </c>
      <c r="M367" s="221"/>
      <c r="N367" s="221" t="s">
        <v>59</v>
      </c>
      <c r="O367" s="224"/>
      <c r="P367" s="221"/>
    </row>
    <row r="368" spans="1:16" x14ac:dyDescent="0.2">
      <c r="A368" s="231"/>
      <c r="B368" s="309"/>
      <c r="C368" s="231"/>
      <c r="D368" s="235"/>
      <c r="E368" s="236"/>
      <c r="F368" s="231"/>
      <c r="G368" s="237"/>
      <c r="H368" s="231"/>
      <c r="I368" s="231"/>
      <c r="J368" s="236"/>
      <c r="K368" s="236"/>
      <c r="L368" s="231"/>
      <c r="M368" s="236"/>
      <c r="N368" s="231"/>
      <c r="O368" s="238"/>
      <c r="P368" s="261"/>
    </row>
    <row r="369" spans="1:16" ht="68" x14ac:dyDescent="0.2">
      <c r="A369" s="231"/>
      <c r="B369" s="373" t="s">
        <v>219</v>
      </c>
      <c r="C369" s="377" t="s">
        <v>197</v>
      </c>
      <c r="D369" s="232">
        <f>'Importance weights'!D31</f>
        <v>1</v>
      </c>
      <c r="E369" s="219" t="s">
        <v>222</v>
      </c>
      <c r="F369" s="221" t="s">
        <v>290</v>
      </c>
      <c r="G369" s="222" t="s">
        <v>24</v>
      </c>
      <c r="H369" s="221" t="s">
        <v>72</v>
      </c>
      <c r="I369" s="221"/>
      <c r="J369" s="223" t="s">
        <v>185</v>
      </c>
      <c r="K369" s="223" t="s">
        <v>66</v>
      </c>
      <c r="L369" s="223"/>
      <c r="M369" s="223" t="s">
        <v>49</v>
      </c>
      <c r="N369" s="223"/>
      <c r="O369" s="378"/>
      <c r="P369" s="221"/>
    </row>
    <row r="370" spans="1:16" ht="17" x14ac:dyDescent="0.2">
      <c r="A370" s="231"/>
      <c r="B370" s="379"/>
      <c r="C370" s="225"/>
      <c r="D370" s="233"/>
      <c r="E370" s="226"/>
      <c r="F370" s="221" t="s">
        <v>286</v>
      </c>
      <c r="G370" s="222" t="s">
        <v>22</v>
      </c>
      <c r="H370" s="221" t="s">
        <v>61</v>
      </c>
      <c r="I370" s="221"/>
      <c r="J370" s="221" t="s">
        <v>185</v>
      </c>
      <c r="K370" s="221" t="s">
        <v>74</v>
      </c>
      <c r="L370" s="221"/>
      <c r="M370" s="221" t="s">
        <v>49</v>
      </c>
      <c r="N370" s="221"/>
      <c r="O370" s="378"/>
      <c r="P370" s="221"/>
    </row>
    <row r="371" spans="1:16" ht="51" x14ac:dyDescent="0.2">
      <c r="A371" s="231"/>
      <c r="B371" s="379"/>
      <c r="C371" s="225"/>
      <c r="D371" s="233"/>
      <c r="E371" s="226"/>
      <c r="F371" s="227" t="s">
        <v>326</v>
      </c>
      <c r="G371" s="222" t="s">
        <v>22</v>
      </c>
      <c r="H371" s="221" t="s">
        <v>61</v>
      </c>
      <c r="I371" s="221" t="s">
        <v>62</v>
      </c>
      <c r="J371" s="221" t="s">
        <v>185</v>
      </c>
      <c r="K371" s="221" t="s">
        <v>52</v>
      </c>
      <c r="L371" s="221"/>
      <c r="M371" s="221" t="s">
        <v>49</v>
      </c>
      <c r="N371" s="221" t="s">
        <v>57</v>
      </c>
      <c r="O371" s="378"/>
      <c r="P371" s="221"/>
    </row>
    <row r="372" spans="1:16" ht="51" x14ac:dyDescent="0.2">
      <c r="A372" s="231"/>
      <c r="B372" s="379"/>
      <c r="C372" s="225"/>
      <c r="D372" s="233"/>
      <c r="E372" s="226"/>
      <c r="F372" s="221" t="s">
        <v>282</v>
      </c>
      <c r="G372" s="222" t="s">
        <v>20</v>
      </c>
      <c r="H372" s="221" t="s">
        <v>61</v>
      </c>
      <c r="I372" s="221" t="s">
        <v>62</v>
      </c>
      <c r="J372" s="221" t="s">
        <v>185</v>
      </c>
      <c r="K372" s="221" t="s">
        <v>52</v>
      </c>
      <c r="L372" s="221" t="s">
        <v>54</v>
      </c>
      <c r="M372" s="221"/>
      <c r="N372" s="221" t="s">
        <v>59</v>
      </c>
      <c r="O372" s="378"/>
      <c r="P372" s="221"/>
    </row>
    <row r="373" spans="1:16" ht="51" x14ac:dyDescent="0.2">
      <c r="A373" s="231"/>
      <c r="B373" s="379"/>
      <c r="C373" s="225"/>
      <c r="D373" s="233"/>
      <c r="E373" s="226"/>
      <c r="F373" s="221" t="s">
        <v>248</v>
      </c>
      <c r="G373" s="222" t="s">
        <v>20</v>
      </c>
      <c r="H373" s="221" t="s">
        <v>61</v>
      </c>
      <c r="I373" s="221" t="s">
        <v>62</v>
      </c>
      <c r="J373" s="221" t="s">
        <v>185</v>
      </c>
      <c r="K373" s="221" t="s">
        <v>52</v>
      </c>
      <c r="L373" s="221" t="s">
        <v>54</v>
      </c>
      <c r="M373" s="221"/>
      <c r="N373" s="221" t="s">
        <v>59</v>
      </c>
      <c r="O373" s="378"/>
      <c r="P373" s="221"/>
    </row>
    <row r="374" spans="1:16" ht="51" x14ac:dyDescent="0.2">
      <c r="A374" s="231"/>
      <c r="B374" s="379"/>
      <c r="C374" s="225"/>
      <c r="D374" s="233"/>
      <c r="E374" s="226"/>
      <c r="F374" s="221" t="s">
        <v>252</v>
      </c>
      <c r="G374" s="222" t="s">
        <v>20</v>
      </c>
      <c r="H374" s="221" t="s">
        <v>61</v>
      </c>
      <c r="I374" s="221" t="s">
        <v>62</v>
      </c>
      <c r="J374" s="221" t="s">
        <v>185</v>
      </c>
      <c r="K374" s="221" t="s">
        <v>52</v>
      </c>
      <c r="L374" s="221" t="s">
        <v>54</v>
      </c>
      <c r="M374" s="221"/>
      <c r="N374" s="221" t="s">
        <v>59</v>
      </c>
      <c r="O374" s="378"/>
      <c r="P374" s="221"/>
    </row>
    <row r="375" spans="1:16" ht="85" x14ac:dyDescent="0.2">
      <c r="A375" s="231"/>
      <c r="B375" s="379"/>
      <c r="C375" s="247"/>
      <c r="D375" s="247"/>
      <c r="E375" s="380" t="s">
        <v>235</v>
      </c>
      <c r="F375" s="221" t="s">
        <v>290</v>
      </c>
      <c r="G375" s="228" t="s">
        <v>22</v>
      </c>
      <c r="H375" s="227" t="s">
        <v>72</v>
      </c>
      <c r="I375" s="227" t="s">
        <v>76</v>
      </c>
      <c r="J375" s="227" t="s">
        <v>185</v>
      </c>
      <c r="K375" s="227" t="s">
        <v>47</v>
      </c>
      <c r="L375" s="227"/>
      <c r="M375" s="227" t="s">
        <v>49</v>
      </c>
      <c r="N375" s="227"/>
      <c r="O375" s="381"/>
      <c r="P375" s="227" t="s">
        <v>77</v>
      </c>
    </row>
    <row r="376" spans="1:16" ht="51" x14ac:dyDescent="0.2">
      <c r="A376" s="231"/>
      <c r="B376" s="379"/>
      <c r="C376" s="247"/>
      <c r="D376" s="382"/>
      <c r="E376" s="383"/>
      <c r="F376" s="221" t="s">
        <v>307</v>
      </c>
      <c r="G376" s="222" t="s">
        <v>24</v>
      </c>
      <c r="H376" s="230" t="s">
        <v>79</v>
      </c>
      <c r="I376" s="219" t="s">
        <v>62</v>
      </c>
      <c r="J376" s="219" t="s">
        <v>185</v>
      </c>
      <c r="K376" s="219" t="s">
        <v>52</v>
      </c>
      <c r="L376" s="221"/>
      <c r="M376" s="221" t="s">
        <v>49</v>
      </c>
      <c r="N376" s="221" t="s">
        <v>80</v>
      </c>
      <c r="O376" s="224"/>
      <c r="P376" s="221"/>
    </row>
    <row r="377" spans="1:16" ht="51" x14ac:dyDescent="0.2">
      <c r="A377" s="231"/>
      <c r="B377" s="379"/>
      <c r="C377" s="225"/>
      <c r="D377" s="382"/>
      <c r="E377" s="384"/>
      <c r="F377" s="227" t="s">
        <v>326</v>
      </c>
      <c r="G377" s="222" t="s">
        <v>22</v>
      </c>
      <c r="H377" s="230" t="s">
        <v>61</v>
      </c>
      <c r="I377" s="219" t="s">
        <v>62</v>
      </c>
      <c r="J377" s="219" t="s">
        <v>185</v>
      </c>
      <c r="K377" s="219" t="s">
        <v>52</v>
      </c>
      <c r="L377" s="221"/>
      <c r="M377" s="221" t="s">
        <v>49</v>
      </c>
      <c r="N377" s="221" t="s">
        <v>57</v>
      </c>
      <c r="O377" s="224"/>
      <c r="P377" s="221"/>
    </row>
    <row r="378" spans="1:16" ht="51" x14ac:dyDescent="0.2">
      <c r="A378" s="231"/>
      <c r="B378" s="379"/>
      <c r="C378" s="225"/>
      <c r="D378" s="382"/>
      <c r="E378" s="384"/>
      <c r="F378" s="242" t="s">
        <v>282</v>
      </c>
      <c r="G378" s="222" t="s">
        <v>20</v>
      </c>
      <c r="H378" s="230" t="s">
        <v>61</v>
      </c>
      <c r="I378" s="219" t="s">
        <v>62</v>
      </c>
      <c r="J378" s="219" t="s">
        <v>185</v>
      </c>
      <c r="K378" s="219" t="s">
        <v>52</v>
      </c>
      <c r="L378" s="221" t="s">
        <v>54</v>
      </c>
      <c r="M378" s="221"/>
      <c r="N378" s="221" t="s">
        <v>59</v>
      </c>
      <c r="O378" s="224"/>
      <c r="P378" s="221"/>
    </row>
    <row r="379" spans="1:16" ht="51" x14ac:dyDescent="0.2">
      <c r="A379" s="231"/>
      <c r="B379" s="379"/>
      <c r="C379" s="225"/>
      <c r="D379" s="382"/>
      <c r="E379" s="384"/>
      <c r="F379" s="242" t="s">
        <v>248</v>
      </c>
      <c r="G379" s="222" t="s">
        <v>20</v>
      </c>
      <c r="H379" s="230" t="s">
        <v>61</v>
      </c>
      <c r="I379" s="219" t="s">
        <v>62</v>
      </c>
      <c r="J379" s="219" t="s">
        <v>185</v>
      </c>
      <c r="K379" s="219" t="s">
        <v>52</v>
      </c>
      <c r="L379" s="221" t="s">
        <v>54</v>
      </c>
      <c r="M379" s="221"/>
      <c r="N379" s="221" t="s">
        <v>59</v>
      </c>
      <c r="O379" s="224"/>
      <c r="P379" s="221"/>
    </row>
    <row r="380" spans="1:16" ht="51" x14ac:dyDescent="0.2">
      <c r="A380" s="231"/>
      <c r="B380" s="379"/>
      <c r="C380" s="225"/>
      <c r="D380" s="382"/>
      <c r="E380" s="385"/>
      <c r="F380" s="242" t="s">
        <v>252</v>
      </c>
      <c r="G380" s="222" t="s">
        <v>20</v>
      </c>
      <c r="H380" s="230" t="s">
        <v>61</v>
      </c>
      <c r="I380" s="219" t="s">
        <v>62</v>
      </c>
      <c r="J380" s="219" t="s">
        <v>185</v>
      </c>
      <c r="K380" s="219" t="s">
        <v>52</v>
      </c>
      <c r="L380" s="221" t="s">
        <v>54</v>
      </c>
      <c r="M380" s="221"/>
      <c r="N380" s="221" t="s">
        <v>59</v>
      </c>
      <c r="O380" s="224"/>
      <c r="P380" s="221"/>
    </row>
    <row r="381" spans="1:16" ht="34" x14ac:dyDescent="0.2">
      <c r="A381" s="231"/>
      <c r="B381" s="379"/>
      <c r="C381" s="225"/>
      <c r="D381" s="233"/>
      <c r="E381" s="219" t="s">
        <v>67</v>
      </c>
      <c r="F381" s="221" t="s">
        <v>298</v>
      </c>
      <c r="G381" s="222" t="s">
        <v>24</v>
      </c>
      <c r="H381" s="242" t="s">
        <v>69</v>
      </c>
      <c r="I381" s="219" t="s">
        <v>62</v>
      </c>
      <c r="J381" s="219" t="s">
        <v>185</v>
      </c>
      <c r="K381" s="219" t="s">
        <v>47</v>
      </c>
      <c r="L381" s="221"/>
      <c r="M381" s="221" t="s">
        <v>49</v>
      </c>
      <c r="N381" s="221"/>
      <c r="O381" s="224"/>
      <c r="P381" s="221"/>
    </row>
    <row r="382" spans="1:16" ht="51" x14ac:dyDescent="0.2">
      <c r="A382" s="231"/>
      <c r="B382" s="379"/>
      <c r="C382" s="225"/>
      <c r="D382" s="233"/>
      <c r="E382" s="386"/>
      <c r="F382" s="227" t="s">
        <v>326</v>
      </c>
      <c r="G382" s="222" t="s">
        <v>22</v>
      </c>
      <c r="H382" s="242" t="s">
        <v>61</v>
      </c>
      <c r="I382" s="219" t="s">
        <v>62</v>
      </c>
      <c r="J382" s="219" t="s">
        <v>185</v>
      </c>
      <c r="K382" s="219" t="s">
        <v>52</v>
      </c>
      <c r="L382" s="221"/>
      <c r="M382" s="221" t="s">
        <v>49</v>
      </c>
      <c r="N382" s="221" t="s">
        <v>57</v>
      </c>
      <c r="O382" s="224"/>
      <c r="P382" s="221"/>
    </row>
    <row r="383" spans="1:16" ht="51" x14ac:dyDescent="0.2">
      <c r="A383" s="231"/>
      <c r="B383" s="379"/>
      <c r="C383" s="225"/>
      <c r="D383" s="233"/>
      <c r="E383" s="227"/>
      <c r="F383" s="221" t="s">
        <v>248</v>
      </c>
      <c r="G383" s="222" t="s">
        <v>20</v>
      </c>
      <c r="H383" s="230" t="s">
        <v>61</v>
      </c>
      <c r="I383" s="219" t="s">
        <v>62</v>
      </c>
      <c r="J383" s="219" t="s">
        <v>185</v>
      </c>
      <c r="K383" s="219" t="s">
        <v>52</v>
      </c>
      <c r="L383" s="221" t="s">
        <v>54</v>
      </c>
      <c r="M383" s="221"/>
      <c r="N383" s="221" t="s">
        <v>59</v>
      </c>
      <c r="O383" s="224"/>
      <c r="P383" s="221"/>
    </row>
    <row r="384" spans="1:16" ht="51" x14ac:dyDescent="0.2">
      <c r="A384" s="231"/>
      <c r="B384" s="379"/>
      <c r="C384" s="225"/>
      <c r="D384" s="233"/>
      <c r="E384" s="380" t="s">
        <v>223</v>
      </c>
      <c r="F384" s="227" t="s">
        <v>326</v>
      </c>
      <c r="G384" s="222" t="s">
        <v>22</v>
      </c>
      <c r="H384" s="242" t="s">
        <v>61</v>
      </c>
      <c r="I384" s="219" t="s">
        <v>62</v>
      </c>
      <c r="J384" s="219" t="s">
        <v>185</v>
      </c>
      <c r="K384" s="219" t="s">
        <v>52</v>
      </c>
      <c r="L384" s="221"/>
      <c r="M384" s="221" t="s">
        <v>49</v>
      </c>
      <c r="N384" s="221" t="s">
        <v>57</v>
      </c>
      <c r="O384" s="224"/>
      <c r="P384" s="221"/>
    </row>
    <row r="385" spans="1:16" ht="34" x14ac:dyDescent="0.2">
      <c r="A385" s="231"/>
      <c r="B385" s="379"/>
      <c r="C385" s="225"/>
      <c r="D385" s="233"/>
      <c r="E385" s="384"/>
      <c r="F385" s="221" t="s">
        <v>82</v>
      </c>
      <c r="G385" s="222" t="s">
        <v>24</v>
      </c>
      <c r="H385" s="387" t="s">
        <v>83</v>
      </c>
      <c r="I385" s="221" t="s">
        <v>62</v>
      </c>
      <c r="J385" s="221" t="s">
        <v>185</v>
      </c>
      <c r="K385" s="221" t="s">
        <v>66</v>
      </c>
      <c r="L385" s="221"/>
      <c r="M385" s="221" t="s">
        <v>49</v>
      </c>
      <c r="N385" s="221"/>
      <c r="O385" s="224"/>
      <c r="P385" s="221"/>
    </row>
    <row r="386" spans="1:16" ht="51" x14ac:dyDescent="0.2">
      <c r="A386" s="231"/>
      <c r="B386" s="379"/>
      <c r="C386" s="225"/>
      <c r="D386" s="233"/>
      <c r="E386" s="384"/>
      <c r="F386" s="221" t="s">
        <v>50</v>
      </c>
      <c r="G386" s="222" t="s">
        <v>22</v>
      </c>
      <c r="H386" s="221" t="s">
        <v>51</v>
      </c>
      <c r="I386" s="221" t="s">
        <v>62</v>
      </c>
      <c r="J386" s="221" t="s">
        <v>185</v>
      </c>
      <c r="K386" s="219" t="s">
        <v>52</v>
      </c>
      <c r="L386" s="221"/>
      <c r="M386" s="219" t="s">
        <v>49</v>
      </c>
      <c r="N386" s="221"/>
      <c r="O386" s="224"/>
      <c r="P386" s="221"/>
    </row>
    <row r="387" spans="1:16" ht="51" x14ac:dyDescent="0.2">
      <c r="A387" s="231"/>
      <c r="B387" s="379"/>
      <c r="C387" s="225"/>
      <c r="D387" s="233"/>
      <c r="E387" s="384"/>
      <c r="F387" s="221" t="s">
        <v>282</v>
      </c>
      <c r="G387" s="222" t="s">
        <v>20</v>
      </c>
      <c r="H387" s="230" t="s">
        <v>61</v>
      </c>
      <c r="I387" s="219" t="s">
        <v>62</v>
      </c>
      <c r="J387" s="219" t="s">
        <v>185</v>
      </c>
      <c r="K387" s="219" t="s">
        <v>52</v>
      </c>
      <c r="L387" s="221" t="s">
        <v>54</v>
      </c>
      <c r="M387" s="221"/>
      <c r="N387" s="221"/>
      <c r="O387" s="224"/>
      <c r="P387" s="221"/>
    </row>
    <row r="388" spans="1:16" ht="51" x14ac:dyDescent="0.2">
      <c r="A388" s="231"/>
      <c r="B388" s="379"/>
      <c r="C388" s="225"/>
      <c r="D388" s="233"/>
      <c r="E388" s="384"/>
      <c r="F388" s="221" t="s">
        <v>248</v>
      </c>
      <c r="G388" s="222" t="s">
        <v>20</v>
      </c>
      <c r="H388" s="230" t="s">
        <v>61</v>
      </c>
      <c r="I388" s="219" t="s">
        <v>62</v>
      </c>
      <c r="J388" s="219" t="s">
        <v>185</v>
      </c>
      <c r="K388" s="219" t="s">
        <v>52</v>
      </c>
      <c r="L388" s="221" t="s">
        <v>54</v>
      </c>
      <c r="M388" s="221"/>
      <c r="N388" s="221" t="s">
        <v>59</v>
      </c>
      <c r="O388" s="224"/>
      <c r="P388" s="221"/>
    </row>
    <row r="389" spans="1:16" ht="51" x14ac:dyDescent="0.2">
      <c r="A389" s="231"/>
      <c r="B389" s="228"/>
      <c r="C389" s="227"/>
      <c r="D389" s="234"/>
      <c r="E389" s="385"/>
      <c r="F389" s="221" t="s">
        <v>252</v>
      </c>
      <c r="G389" s="222" t="s">
        <v>20</v>
      </c>
      <c r="H389" s="230" t="s">
        <v>61</v>
      </c>
      <c r="I389" s="221" t="s">
        <v>62</v>
      </c>
      <c r="J389" s="221" t="s">
        <v>185</v>
      </c>
      <c r="K389" s="221" t="s">
        <v>52</v>
      </c>
      <c r="L389" s="221" t="s">
        <v>54</v>
      </c>
      <c r="M389" s="221"/>
      <c r="N389" s="221" t="s">
        <v>59</v>
      </c>
      <c r="O389" s="224"/>
      <c r="P389" s="221"/>
    </row>
    <row r="390" spans="1:16" x14ac:dyDescent="0.2">
      <c r="A390" s="231"/>
      <c r="B390" s="309"/>
      <c r="C390" s="231"/>
      <c r="D390" s="235"/>
      <c r="E390" s="236"/>
      <c r="F390" s="231"/>
      <c r="G390" s="237"/>
      <c r="H390" s="231"/>
      <c r="I390" s="231"/>
      <c r="J390" s="236"/>
      <c r="K390" s="236"/>
      <c r="L390" s="231"/>
      <c r="M390" s="236"/>
      <c r="N390" s="231"/>
      <c r="O390" s="238"/>
      <c r="P390" s="261"/>
    </row>
    <row r="391" spans="1:16" ht="34" x14ac:dyDescent="0.2">
      <c r="A391" s="231"/>
      <c r="B391" s="376" t="s">
        <v>244</v>
      </c>
      <c r="C391" s="219" t="s">
        <v>245</v>
      </c>
      <c r="D391" s="232">
        <f>'Importance weights'!D32</f>
        <v>1</v>
      </c>
      <c r="E391" s="219" t="s">
        <v>222</v>
      </c>
      <c r="F391" s="221" t="s">
        <v>290</v>
      </c>
      <c r="G391" s="222" t="s">
        <v>24</v>
      </c>
      <c r="H391" s="221" t="s">
        <v>72</v>
      </c>
      <c r="I391" s="221"/>
      <c r="J391" s="221" t="s">
        <v>121</v>
      </c>
      <c r="K391" s="223" t="s">
        <v>66</v>
      </c>
      <c r="L391" s="223"/>
      <c r="M391" s="223" t="s">
        <v>49</v>
      </c>
      <c r="N391" s="223"/>
      <c r="O391" s="224"/>
      <c r="P391" s="221"/>
    </row>
    <row r="392" spans="1:16" ht="32" customHeight="1" x14ac:dyDescent="0.2">
      <c r="A392" s="231"/>
      <c r="B392" s="374"/>
      <c r="C392" s="225"/>
      <c r="D392" s="233"/>
      <c r="E392" s="226"/>
      <c r="F392" s="221" t="s">
        <v>286</v>
      </c>
      <c r="G392" s="222" t="s">
        <v>22</v>
      </c>
      <c r="H392" s="221" t="s">
        <v>61</v>
      </c>
      <c r="I392" s="221"/>
      <c r="J392" s="221" t="s">
        <v>121</v>
      </c>
      <c r="K392" s="221" t="s">
        <v>74</v>
      </c>
      <c r="L392" s="221"/>
      <c r="M392" s="221" t="s">
        <v>49</v>
      </c>
      <c r="N392" s="221"/>
      <c r="O392" s="224"/>
      <c r="P392" s="221"/>
    </row>
    <row r="393" spans="1:16" ht="51" x14ac:dyDescent="0.2">
      <c r="A393" s="231"/>
      <c r="B393" s="374"/>
      <c r="C393" s="225"/>
      <c r="D393" s="233"/>
      <c r="E393" s="226"/>
      <c r="F393" s="227" t="s">
        <v>326</v>
      </c>
      <c r="G393" s="228" t="s">
        <v>22</v>
      </c>
      <c r="H393" s="229" t="s">
        <v>61</v>
      </c>
      <c r="I393" s="219" t="s">
        <v>62</v>
      </c>
      <c r="J393" s="221" t="s">
        <v>121</v>
      </c>
      <c r="K393" s="225" t="s">
        <v>52</v>
      </c>
      <c r="L393" s="227"/>
      <c r="M393" s="227" t="s">
        <v>49</v>
      </c>
      <c r="N393" s="227" t="s">
        <v>57</v>
      </c>
      <c r="O393" s="224"/>
      <c r="P393" s="221"/>
    </row>
    <row r="394" spans="1:16" ht="51" x14ac:dyDescent="0.2">
      <c r="A394" s="231"/>
      <c r="B394" s="374"/>
      <c r="C394" s="225"/>
      <c r="D394" s="233"/>
      <c r="E394" s="226"/>
      <c r="F394" s="221" t="s">
        <v>282</v>
      </c>
      <c r="G394" s="222" t="s">
        <v>20</v>
      </c>
      <c r="H394" s="230" t="s">
        <v>61</v>
      </c>
      <c r="I394" s="219" t="s">
        <v>62</v>
      </c>
      <c r="J394" s="221" t="s">
        <v>121</v>
      </c>
      <c r="K394" s="219" t="s">
        <v>52</v>
      </c>
      <c r="L394" s="221" t="s">
        <v>54</v>
      </c>
      <c r="M394" s="221"/>
      <c r="N394" s="221" t="s">
        <v>59</v>
      </c>
      <c r="O394" s="224"/>
      <c r="P394" s="221"/>
    </row>
    <row r="395" spans="1:16" ht="51" x14ac:dyDescent="0.2">
      <c r="A395" s="231"/>
      <c r="B395" s="374"/>
      <c r="C395" s="225"/>
      <c r="D395" s="233"/>
      <c r="E395" s="226"/>
      <c r="F395" s="221" t="s">
        <v>248</v>
      </c>
      <c r="G395" s="222" t="s">
        <v>20</v>
      </c>
      <c r="H395" s="230" t="s">
        <v>61</v>
      </c>
      <c r="I395" s="219" t="s">
        <v>62</v>
      </c>
      <c r="J395" s="221" t="s">
        <v>121</v>
      </c>
      <c r="K395" s="219" t="s">
        <v>52</v>
      </c>
      <c r="L395" s="221" t="s">
        <v>54</v>
      </c>
      <c r="M395" s="221"/>
      <c r="N395" s="221" t="s">
        <v>59</v>
      </c>
      <c r="O395" s="224"/>
      <c r="P395" s="221"/>
    </row>
    <row r="396" spans="1:16" ht="51" x14ac:dyDescent="0.2">
      <c r="A396" s="231"/>
      <c r="B396" s="374"/>
      <c r="C396" s="225"/>
      <c r="D396" s="233"/>
      <c r="E396" s="226"/>
      <c r="F396" s="221" t="s">
        <v>252</v>
      </c>
      <c r="G396" s="222" t="s">
        <v>20</v>
      </c>
      <c r="H396" s="230" t="s">
        <v>61</v>
      </c>
      <c r="I396" s="219" t="s">
        <v>62</v>
      </c>
      <c r="J396" s="221" t="s">
        <v>121</v>
      </c>
      <c r="K396" s="219" t="s">
        <v>52</v>
      </c>
      <c r="L396" s="221" t="s">
        <v>54</v>
      </c>
      <c r="M396" s="221"/>
      <c r="N396" s="221" t="s">
        <v>59</v>
      </c>
      <c r="O396" s="224"/>
      <c r="P396" s="221"/>
    </row>
    <row r="397" spans="1:16" ht="34" x14ac:dyDescent="0.2">
      <c r="A397" s="231"/>
      <c r="B397" s="374"/>
      <c r="C397" s="225"/>
      <c r="D397" s="233"/>
      <c r="E397" s="551" t="s">
        <v>235</v>
      </c>
      <c r="F397" s="221" t="s">
        <v>307</v>
      </c>
      <c r="G397" s="222" t="s">
        <v>24</v>
      </c>
      <c r="H397" s="221" t="s">
        <v>79</v>
      </c>
      <c r="I397" s="221"/>
      <c r="J397" s="221" t="s">
        <v>121</v>
      </c>
      <c r="K397" s="221"/>
      <c r="L397" s="221"/>
      <c r="M397" s="221" t="s">
        <v>49</v>
      </c>
      <c r="N397" s="221" t="s">
        <v>80</v>
      </c>
      <c r="O397" s="224"/>
      <c r="P397" s="221"/>
    </row>
    <row r="398" spans="1:16" ht="34" x14ac:dyDescent="0.2">
      <c r="A398" s="231"/>
      <c r="B398" s="374"/>
      <c r="C398" s="225"/>
      <c r="D398" s="233"/>
      <c r="E398" s="552"/>
      <c r="F398" s="221" t="s">
        <v>290</v>
      </c>
      <c r="G398" s="222" t="s">
        <v>22</v>
      </c>
      <c r="H398" s="221" t="s">
        <v>102</v>
      </c>
      <c r="I398" s="221"/>
      <c r="J398" s="221" t="s">
        <v>121</v>
      </c>
      <c r="K398" s="221" t="s">
        <v>47</v>
      </c>
      <c r="L398" s="221"/>
      <c r="M398" s="221"/>
      <c r="N398" s="221"/>
      <c r="O398" s="224"/>
      <c r="P398" s="221" t="s">
        <v>77</v>
      </c>
    </row>
    <row r="399" spans="1:16" ht="51" x14ac:dyDescent="0.2">
      <c r="A399" s="231"/>
      <c r="B399" s="374"/>
      <c r="C399" s="225"/>
      <c r="D399" s="233"/>
      <c r="E399" s="552"/>
      <c r="F399" s="227" t="s">
        <v>326</v>
      </c>
      <c r="G399" s="222" t="s">
        <v>22</v>
      </c>
      <c r="H399" s="221" t="s">
        <v>61</v>
      </c>
      <c r="I399" s="219" t="s">
        <v>62</v>
      </c>
      <c r="J399" s="221" t="s">
        <v>121</v>
      </c>
      <c r="K399" s="221" t="s">
        <v>52</v>
      </c>
      <c r="L399" s="221"/>
      <c r="M399" s="221" t="s">
        <v>49</v>
      </c>
      <c r="N399" s="221" t="s">
        <v>57</v>
      </c>
      <c r="O399" s="224"/>
      <c r="P399" s="221"/>
    </row>
    <row r="400" spans="1:16" ht="51" x14ac:dyDescent="0.2">
      <c r="A400" s="231"/>
      <c r="B400" s="374"/>
      <c r="C400" s="225"/>
      <c r="D400" s="233"/>
      <c r="E400" s="552"/>
      <c r="F400" s="221" t="s">
        <v>282</v>
      </c>
      <c r="G400" s="222" t="s">
        <v>20</v>
      </c>
      <c r="H400" s="221" t="s">
        <v>61</v>
      </c>
      <c r="I400" s="219" t="s">
        <v>62</v>
      </c>
      <c r="J400" s="221" t="s">
        <v>121</v>
      </c>
      <c r="K400" s="221" t="s">
        <v>52</v>
      </c>
      <c r="L400" s="221" t="s">
        <v>54</v>
      </c>
      <c r="M400" s="221"/>
      <c r="N400" s="221"/>
      <c r="O400" s="224"/>
      <c r="P400" s="221"/>
    </row>
    <row r="401" spans="1:16" ht="51" x14ac:dyDescent="0.2">
      <c r="A401" s="231"/>
      <c r="B401" s="374"/>
      <c r="C401" s="225"/>
      <c r="D401" s="233"/>
      <c r="E401" s="552"/>
      <c r="F401" s="221" t="s">
        <v>248</v>
      </c>
      <c r="G401" s="222" t="s">
        <v>20</v>
      </c>
      <c r="H401" s="221" t="s">
        <v>61</v>
      </c>
      <c r="I401" s="219" t="s">
        <v>62</v>
      </c>
      <c r="J401" s="221" t="s">
        <v>121</v>
      </c>
      <c r="K401" s="221" t="s">
        <v>52</v>
      </c>
      <c r="L401" s="221" t="s">
        <v>54</v>
      </c>
      <c r="M401" s="221"/>
      <c r="N401" s="221" t="s">
        <v>59</v>
      </c>
      <c r="O401" s="224"/>
      <c r="P401" s="221"/>
    </row>
    <row r="402" spans="1:16" ht="51" x14ac:dyDescent="0.2">
      <c r="A402" s="231"/>
      <c r="B402" s="375"/>
      <c r="C402" s="227"/>
      <c r="D402" s="234"/>
      <c r="E402" s="553"/>
      <c r="F402" s="221" t="s">
        <v>252</v>
      </c>
      <c r="G402" s="222" t="s">
        <v>20</v>
      </c>
      <c r="H402" s="221" t="s">
        <v>61</v>
      </c>
      <c r="I402" s="221" t="s">
        <v>62</v>
      </c>
      <c r="J402" s="221" t="s">
        <v>121</v>
      </c>
      <c r="K402" s="221" t="s">
        <v>52</v>
      </c>
      <c r="L402" s="221" t="s">
        <v>54</v>
      </c>
      <c r="M402" s="221"/>
      <c r="N402" s="221" t="s">
        <v>59</v>
      </c>
      <c r="O402" s="224"/>
      <c r="P402" s="221"/>
    </row>
  </sheetData>
  <mergeCells count="29">
    <mergeCell ref="H2:H3"/>
    <mergeCell ref="I2:P2"/>
    <mergeCell ref="E42:E47"/>
    <mergeCell ref="A100:A101"/>
    <mergeCell ref="E101:E103"/>
    <mergeCell ref="A2:A3"/>
    <mergeCell ref="E2:E3"/>
    <mergeCell ref="F2:G2"/>
    <mergeCell ref="E159:E161"/>
    <mergeCell ref="E49:E50"/>
    <mergeCell ref="E51:E52"/>
    <mergeCell ref="E55:E56"/>
    <mergeCell ref="E65:E69"/>
    <mergeCell ref="E85:E88"/>
    <mergeCell ref="E106:E108"/>
    <mergeCell ref="E131:E132"/>
    <mergeCell ref="E135:E137"/>
    <mergeCell ref="E140:E141"/>
    <mergeCell ref="E147:E149"/>
    <mergeCell ref="E318:E323"/>
    <mergeCell ref="E331:E336"/>
    <mergeCell ref="E397:E402"/>
    <mergeCell ref="E203:E204"/>
    <mergeCell ref="E219:E221"/>
    <mergeCell ref="E229:E234"/>
    <mergeCell ref="E242:E247"/>
    <mergeCell ref="E255:E260"/>
    <mergeCell ref="E287:E290"/>
    <mergeCell ref="E297:E300"/>
  </mergeCells>
  <pageMargins left="1" right="1" top="1" bottom="1" header="0.5" footer="0.5"/>
  <pageSetup scale="18" fitToHeight="3"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B5D4-853C-C64B-BFB9-FE19C30DCE48}">
  <dimension ref="A1:J56"/>
  <sheetViews>
    <sheetView workbookViewId="0">
      <selection activeCell="C37" sqref="C37"/>
    </sheetView>
  </sheetViews>
  <sheetFormatPr baseColWidth="10" defaultColWidth="11" defaultRowHeight="16" x14ac:dyDescent="0.2"/>
  <cols>
    <col min="1" max="1" width="78.6640625" customWidth="1"/>
    <col min="2" max="2" width="5.33203125" customWidth="1"/>
    <col min="3" max="3" width="46.83203125" customWidth="1"/>
    <col min="4" max="4" width="13.6640625" style="46" customWidth="1"/>
    <col min="5" max="5" width="36.1640625" style="46" customWidth="1"/>
    <col min="6" max="6" width="18.5" customWidth="1"/>
    <col min="7" max="7" width="11" style="46"/>
  </cols>
  <sheetData>
    <row r="1" spans="1:10" ht="59" customHeight="1" x14ac:dyDescent="0.2">
      <c r="A1" s="396" t="s">
        <v>238</v>
      </c>
      <c r="B1" s="127"/>
      <c r="C1" s="614"/>
      <c r="D1" s="614"/>
      <c r="E1" s="614"/>
      <c r="F1" s="614"/>
      <c r="G1" s="614"/>
      <c r="H1" s="614"/>
      <c r="I1" s="614"/>
    </row>
    <row r="2" spans="1:10" ht="16" customHeight="1" x14ac:dyDescent="0.2">
      <c r="A2" s="560" t="s">
        <v>26</v>
      </c>
      <c r="B2" s="615" t="s">
        <v>168</v>
      </c>
      <c r="C2" s="615" t="s">
        <v>27</v>
      </c>
      <c r="D2" s="302"/>
      <c r="E2" s="598" t="s">
        <v>281</v>
      </c>
      <c r="F2" s="618" t="s">
        <v>131</v>
      </c>
      <c r="G2" s="269"/>
      <c r="H2" s="562" t="s">
        <v>288</v>
      </c>
      <c r="I2" s="620"/>
    </row>
    <row r="3" spans="1:10" ht="42" customHeight="1" x14ac:dyDescent="0.2">
      <c r="A3" s="561"/>
      <c r="B3" s="616"/>
      <c r="C3" s="617"/>
      <c r="D3" s="266" t="s">
        <v>31</v>
      </c>
      <c r="E3" s="599"/>
      <c r="F3" s="619"/>
      <c r="G3" s="268" t="s">
        <v>137</v>
      </c>
      <c r="H3" s="621"/>
      <c r="I3" s="622"/>
    </row>
    <row r="4" spans="1:10" x14ac:dyDescent="0.2">
      <c r="A4" s="600" t="s">
        <v>130</v>
      </c>
      <c r="B4" s="427" t="s">
        <v>210</v>
      </c>
      <c r="C4" s="468" t="s">
        <v>183</v>
      </c>
      <c r="D4" s="250">
        <f>'Importance weights'!D4</f>
        <v>2</v>
      </c>
      <c r="E4" s="250" t="s">
        <v>296</v>
      </c>
      <c r="F4" s="273">
        <v>0.9</v>
      </c>
      <c r="G4" s="272">
        <f t="shared" ref="G4:G31" si="0">F4*D4</f>
        <v>1.8</v>
      </c>
      <c r="H4" s="273">
        <v>0.9</v>
      </c>
      <c r="I4" s="272">
        <f>H4*D4</f>
        <v>1.8</v>
      </c>
    </row>
    <row r="5" spans="1:10" x14ac:dyDescent="0.2">
      <c r="A5" s="601"/>
      <c r="B5" s="311" t="s">
        <v>211</v>
      </c>
      <c r="C5" s="469" t="s">
        <v>184</v>
      </c>
      <c r="D5" s="250">
        <f>'Importance weights'!D5</f>
        <v>2</v>
      </c>
      <c r="E5" s="250" t="s">
        <v>297</v>
      </c>
      <c r="F5" s="273">
        <v>0.9</v>
      </c>
      <c r="G5" s="272">
        <f t="shared" si="0"/>
        <v>1.8</v>
      </c>
      <c r="H5" s="391">
        <v>1</v>
      </c>
      <c r="I5" s="272">
        <f t="shared" ref="I5:I31" si="1">H5*D5</f>
        <v>2</v>
      </c>
      <c r="J5" t="s">
        <v>328</v>
      </c>
    </row>
    <row r="6" spans="1:10" ht="38" customHeight="1" x14ac:dyDescent="0.2">
      <c r="A6" s="601"/>
      <c r="B6" s="311" t="s">
        <v>212</v>
      </c>
      <c r="C6" s="470" t="s">
        <v>187</v>
      </c>
      <c r="D6" s="250">
        <f>'Importance weights'!D6</f>
        <v>10</v>
      </c>
      <c r="E6" s="492" t="s">
        <v>306</v>
      </c>
      <c r="F6" s="273">
        <v>1</v>
      </c>
      <c r="G6" s="272">
        <f t="shared" si="0"/>
        <v>10</v>
      </c>
      <c r="H6" s="273">
        <v>1</v>
      </c>
      <c r="I6" s="272">
        <f t="shared" si="1"/>
        <v>10</v>
      </c>
    </row>
    <row r="7" spans="1:10" x14ac:dyDescent="0.2">
      <c r="A7" s="601"/>
      <c r="B7" s="311" t="s">
        <v>213</v>
      </c>
      <c r="C7" s="470" t="s">
        <v>188</v>
      </c>
      <c r="D7" s="250">
        <f>'Importance weights'!D7</f>
        <v>10</v>
      </c>
      <c r="E7" s="250" t="s">
        <v>308</v>
      </c>
      <c r="F7" s="273">
        <v>1</v>
      </c>
      <c r="G7" s="272">
        <f t="shared" si="0"/>
        <v>10</v>
      </c>
      <c r="H7" s="273">
        <v>1</v>
      </c>
      <c r="I7" s="272">
        <f t="shared" si="1"/>
        <v>10</v>
      </c>
    </row>
    <row r="8" spans="1:10" x14ac:dyDescent="0.2">
      <c r="A8" s="601"/>
      <c r="B8" s="311" t="s">
        <v>214</v>
      </c>
      <c r="C8" s="408" t="s">
        <v>189</v>
      </c>
      <c r="D8" s="250">
        <f>'Importance weights'!D8</f>
        <v>10</v>
      </c>
      <c r="E8" s="250" t="s">
        <v>308</v>
      </c>
      <c r="F8" s="273">
        <v>1</v>
      </c>
      <c r="G8" s="272">
        <f t="shared" ref="G8" si="2">F8*D8</f>
        <v>10</v>
      </c>
      <c r="H8" s="273">
        <v>1</v>
      </c>
      <c r="I8" s="272">
        <f t="shared" ref="I8" si="3">H8*D8</f>
        <v>10</v>
      </c>
    </row>
    <row r="9" spans="1:10" x14ac:dyDescent="0.2">
      <c r="A9" s="602"/>
      <c r="B9" s="311" t="s">
        <v>215</v>
      </c>
      <c r="C9" s="408" t="s">
        <v>224</v>
      </c>
      <c r="D9" s="250">
        <f>'Importance weights'!D9</f>
        <v>1</v>
      </c>
      <c r="E9" s="250" t="s">
        <v>310</v>
      </c>
      <c r="F9" s="273">
        <v>0.9</v>
      </c>
      <c r="G9" s="272">
        <f t="shared" si="0"/>
        <v>0.9</v>
      </c>
      <c r="H9" s="391">
        <v>1</v>
      </c>
      <c r="I9" s="272">
        <f t="shared" si="1"/>
        <v>1</v>
      </c>
      <c r="J9" t="s">
        <v>329</v>
      </c>
    </row>
    <row r="10" spans="1:10" x14ac:dyDescent="0.2">
      <c r="A10" s="603" t="s">
        <v>181</v>
      </c>
      <c r="B10" s="473" t="s">
        <v>210</v>
      </c>
      <c r="C10" s="471" t="s">
        <v>189</v>
      </c>
      <c r="D10" s="251">
        <f>'Importance weights'!D10</f>
        <v>8</v>
      </c>
      <c r="E10" s="251" t="s">
        <v>341</v>
      </c>
      <c r="F10" s="274">
        <v>1</v>
      </c>
      <c r="G10" s="272">
        <f t="shared" si="0"/>
        <v>8</v>
      </c>
      <c r="H10" s="274">
        <v>1</v>
      </c>
      <c r="I10" s="272">
        <f t="shared" si="1"/>
        <v>8</v>
      </c>
    </row>
    <row r="11" spans="1:10" x14ac:dyDescent="0.2">
      <c r="A11" s="604"/>
      <c r="B11" s="319" t="s">
        <v>211</v>
      </c>
      <c r="C11" s="472" t="s">
        <v>190</v>
      </c>
      <c r="D11" s="251">
        <f>'Importance weights'!D11</f>
        <v>8</v>
      </c>
      <c r="E11" s="251" t="s">
        <v>342</v>
      </c>
      <c r="F11" s="274">
        <v>1</v>
      </c>
      <c r="G11" s="272">
        <f t="shared" si="0"/>
        <v>8</v>
      </c>
      <c r="H11" s="274">
        <v>1</v>
      </c>
      <c r="I11" s="272">
        <f t="shared" si="1"/>
        <v>8</v>
      </c>
    </row>
    <row r="12" spans="1:10" x14ac:dyDescent="0.2">
      <c r="A12" s="605" t="s">
        <v>165</v>
      </c>
      <c r="B12" s="421" t="s">
        <v>210</v>
      </c>
      <c r="C12" s="474" t="s">
        <v>187</v>
      </c>
      <c r="D12" s="252">
        <f>'Importance weights'!D12</f>
        <v>10</v>
      </c>
      <c r="E12" s="252" t="s">
        <v>312</v>
      </c>
      <c r="F12" s="275">
        <v>1</v>
      </c>
      <c r="G12" s="272">
        <f t="shared" si="0"/>
        <v>10</v>
      </c>
      <c r="H12" s="275">
        <v>1</v>
      </c>
      <c r="I12" s="272">
        <f t="shared" si="1"/>
        <v>10</v>
      </c>
    </row>
    <row r="13" spans="1:10" x14ac:dyDescent="0.2">
      <c r="A13" s="606"/>
      <c r="B13" s="464" t="s">
        <v>211</v>
      </c>
      <c r="C13" s="466" t="s">
        <v>188</v>
      </c>
      <c r="D13" s="252">
        <f>'Importance weights'!D13</f>
        <v>10</v>
      </c>
      <c r="E13" s="252" t="s">
        <v>316</v>
      </c>
      <c r="F13" s="275">
        <v>1</v>
      </c>
      <c r="G13" s="272">
        <f t="shared" si="0"/>
        <v>10</v>
      </c>
      <c r="H13" s="275">
        <v>1</v>
      </c>
      <c r="I13" s="272">
        <f t="shared" si="1"/>
        <v>10</v>
      </c>
    </row>
    <row r="14" spans="1:10" x14ac:dyDescent="0.2">
      <c r="A14" s="607"/>
      <c r="B14" s="349" t="s">
        <v>212</v>
      </c>
      <c r="C14" s="475" t="s">
        <v>189</v>
      </c>
      <c r="D14" s="252">
        <f>'Importance weights'!D14</f>
        <v>5</v>
      </c>
      <c r="E14" s="252" t="s">
        <v>315</v>
      </c>
      <c r="F14" s="275">
        <v>1</v>
      </c>
      <c r="G14" s="272">
        <f t="shared" si="0"/>
        <v>5</v>
      </c>
      <c r="H14" s="275">
        <v>1</v>
      </c>
      <c r="I14" s="272">
        <f t="shared" si="1"/>
        <v>5</v>
      </c>
    </row>
    <row r="15" spans="1:10" x14ac:dyDescent="0.2">
      <c r="A15" s="608" t="s">
        <v>166</v>
      </c>
      <c r="B15" s="329" t="s">
        <v>210</v>
      </c>
      <c r="C15" s="327" t="s">
        <v>169</v>
      </c>
      <c r="D15" s="257">
        <f>'Importance weights'!D15</f>
        <v>3</v>
      </c>
      <c r="E15" s="257" t="s">
        <v>317</v>
      </c>
      <c r="F15" s="276">
        <v>0.9</v>
      </c>
      <c r="G15" s="272">
        <f t="shared" si="0"/>
        <v>2.7</v>
      </c>
      <c r="H15" s="276">
        <v>0.9</v>
      </c>
      <c r="I15" s="272">
        <f t="shared" si="1"/>
        <v>2.7</v>
      </c>
    </row>
    <row r="16" spans="1:10" x14ac:dyDescent="0.2">
      <c r="A16" s="609"/>
      <c r="B16" s="329" t="s">
        <v>211</v>
      </c>
      <c r="C16" s="327" t="s">
        <v>170</v>
      </c>
      <c r="D16" s="257">
        <f>'Importance weights'!D16</f>
        <v>3</v>
      </c>
      <c r="E16" s="257" t="s">
        <v>318</v>
      </c>
      <c r="F16" s="276">
        <v>0.95</v>
      </c>
      <c r="G16" s="272">
        <f t="shared" si="0"/>
        <v>2.8499999999999996</v>
      </c>
      <c r="H16" s="276">
        <v>0.95</v>
      </c>
      <c r="I16" s="272">
        <f t="shared" si="1"/>
        <v>2.8499999999999996</v>
      </c>
    </row>
    <row r="17" spans="1:10" x14ac:dyDescent="0.2">
      <c r="A17" s="609"/>
      <c r="B17" s="329" t="s">
        <v>212</v>
      </c>
      <c r="C17" s="331" t="s">
        <v>171</v>
      </c>
      <c r="D17" s="257">
        <f>'Importance weights'!D17</f>
        <v>3</v>
      </c>
      <c r="E17" s="257" t="s">
        <v>317</v>
      </c>
      <c r="F17" s="276">
        <v>0.9</v>
      </c>
      <c r="G17" s="272">
        <f t="shared" si="0"/>
        <v>2.7</v>
      </c>
      <c r="H17" s="276">
        <v>0.9</v>
      </c>
      <c r="I17" s="272">
        <f t="shared" si="1"/>
        <v>2.7</v>
      </c>
    </row>
    <row r="18" spans="1:10" x14ac:dyDescent="0.2">
      <c r="A18" s="610"/>
      <c r="B18" s="332" t="s">
        <v>213</v>
      </c>
      <c r="C18" s="333" t="s">
        <v>172</v>
      </c>
      <c r="D18" s="257">
        <f>'Importance weights'!D18</f>
        <v>3</v>
      </c>
      <c r="E18" s="257" t="s">
        <v>319</v>
      </c>
      <c r="F18" s="276">
        <v>0</v>
      </c>
      <c r="G18" s="272">
        <f t="shared" si="0"/>
        <v>0</v>
      </c>
      <c r="H18" s="391">
        <v>1</v>
      </c>
      <c r="I18" s="272">
        <f t="shared" si="1"/>
        <v>3</v>
      </c>
      <c r="J18" t="s">
        <v>320</v>
      </c>
    </row>
    <row r="19" spans="1:10" x14ac:dyDescent="0.2">
      <c r="A19" s="611" t="s">
        <v>182</v>
      </c>
      <c r="B19" s="335" t="s">
        <v>210</v>
      </c>
      <c r="C19" s="336" t="s">
        <v>173</v>
      </c>
      <c r="D19" s="253">
        <f>'Importance weights'!D19</f>
        <v>2</v>
      </c>
      <c r="E19" s="253" t="s">
        <v>322</v>
      </c>
      <c r="F19" s="277">
        <v>0.9</v>
      </c>
      <c r="G19" s="272">
        <f t="shared" si="0"/>
        <v>1.8</v>
      </c>
      <c r="H19" s="277">
        <v>0.9</v>
      </c>
      <c r="I19" s="272">
        <f t="shared" si="1"/>
        <v>1.8</v>
      </c>
    </row>
    <row r="20" spans="1:10" x14ac:dyDescent="0.2">
      <c r="A20" s="612"/>
      <c r="B20" s="338" t="s">
        <v>211</v>
      </c>
      <c r="C20" s="336" t="s">
        <v>174</v>
      </c>
      <c r="D20" s="253">
        <f>'Importance weights'!D20</f>
        <v>2</v>
      </c>
      <c r="E20" s="253" t="s">
        <v>323</v>
      </c>
      <c r="F20" s="277">
        <v>0.9</v>
      </c>
      <c r="G20" s="272">
        <f t="shared" si="0"/>
        <v>1.8</v>
      </c>
      <c r="H20" s="277">
        <v>0.9</v>
      </c>
      <c r="I20" s="272">
        <f t="shared" si="1"/>
        <v>1.8</v>
      </c>
    </row>
    <row r="21" spans="1:10" x14ac:dyDescent="0.2">
      <c r="A21" s="613"/>
      <c r="B21" s="338" t="s">
        <v>212</v>
      </c>
      <c r="C21" s="341" t="s">
        <v>175</v>
      </c>
      <c r="D21" s="253">
        <f>'Importance weights'!D21</f>
        <v>2</v>
      </c>
      <c r="E21" s="253" t="s">
        <v>324</v>
      </c>
      <c r="F21" s="277">
        <v>0.9</v>
      </c>
      <c r="G21" s="272">
        <f t="shared" si="0"/>
        <v>1.8</v>
      </c>
      <c r="H21" s="277">
        <v>0.9</v>
      </c>
      <c r="I21" s="272">
        <f t="shared" si="1"/>
        <v>1.8</v>
      </c>
    </row>
    <row r="22" spans="1:10" ht="17" customHeight="1" x14ac:dyDescent="0.2">
      <c r="A22" s="595" t="s">
        <v>167</v>
      </c>
      <c r="B22" s="343" t="s">
        <v>210</v>
      </c>
      <c r="C22" s="476" t="s">
        <v>176</v>
      </c>
      <c r="D22" s="254">
        <f>'Importance weights'!D22</f>
        <v>4</v>
      </c>
      <c r="E22" s="477" t="s">
        <v>325</v>
      </c>
      <c r="F22" s="278">
        <v>1</v>
      </c>
      <c r="G22" s="272">
        <f t="shared" si="0"/>
        <v>4</v>
      </c>
      <c r="H22" s="278">
        <v>1</v>
      </c>
      <c r="I22" s="272">
        <f t="shared" si="1"/>
        <v>4</v>
      </c>
    </row>
    <row r="23" spans="1:10" x14ac:dyDescent="0.2">
      <c r="A23" s="596"/>
      <c r="B23" s="346" t="s">
        <v>211</v>
      </c>
      <c r="C23" s="476" t="s">
        <v>177</v>
      </c>
      <c r="D23" s="254">
        <f>'Importance weights'!D23</f>
        <v>4</v>
      </c>
      <c r="E23" s="477" t="s">
        <v>331</v>
      </c>
      <c r="F23" s="278">
        <v>1</v>
      </c>
      <c r="G23" s="272">
        <f t="shared" si="0"/>
        <v>4</v>
      </c>
      <c r="H23" s="278">
        <v>1</v>
      </c>
      <c r="I23" s="272">
        <f t="shared" si="1"/>
        <v>4</v>
      </c>
    </row>
    <row r="24" spans="1:10" x14ac:dyDescent="0.2">
      <c r="A24" s="596"/>
      <c r="B24" s="346" t="s">
        <v>212</v>
      </c>
      <c r="C24" s="476" t="s">
        <v>123</v>
      </c>
      <c r="D24" s="254">
        <f>'Importance weights'!D24</f>
        <v>1</v>
      </c>
      <c r="E24" s="477" t="s">
        <v>325</v>
      </c>
      <c r="F24" s="278">
        <v>1</v>
      </c>
      <c r="G24" s="272">
        <f t="shared" si="0"/>
        <v>1</v>
      </c>
      <c r="H24" s="278">
        <v>1</v>
      </c>
      <c r="I24" s="272">
        <f t="shared" si="1"/>
        <v>1</v>
      </c>
    </row>
    <row r="25" spans="1:10" x14ac:dyDescent="0.2">
      <c r="A25" s="596"/>
      <c r="B25" s="346" t="s">
        <v>213</v>
      </c>
      <c r="C25" s="476" t="s">
        <v>178</v>
      </c>
      <c r="D25" s="254">
        <f>'Importance weights'!D25</f>
        <v>2</v>
      </c>
      <c r="E25" s="477" t="s">
        <v>327</v>
      </c>
      <c r="F25" s="278">
        <v>1</v>
      </c>
      <c r="G25" s="272">
        <f t="shared" si="0"/>
        <v>2</v>
      </c>
      <c r="H25" s="278">
        <v>1</v>
      </c>
      <c r="I25" s="272">
        <f t="shared" si="1"/>
        <v>2</v>
      </c>
    </row>
    <row r="26" spans="1:10" x14ac:dyDescent="0.2">
      <c r="A26" s="596"/>
      <c r="B26" s="346" t="s">
        <v>214</v>
      </c>
      <c r="C26" s="476" t="s">
        <v>179</v>
      </c>
      <c r="D26" s="254">
        <f>'Importance weights'!D26</f>
        <v>4</v>
      </c>
      <c r="E26" s="477" t="s">
        <v>327</v>
      </c>
      <c r="F26" s="278">
        <v>1</v>
      </c>
      <c r="G26" s="272">
        <f t="shared" si="0"/>
        <v>4</v>
      </c>
      <c r="H26" s="278">
        <v>1</v>
      </c>
      <c r="I26" s="272">
        <f t="shared" si="1"/>
        <v>4</v>
      </c>
    </row>
    <row r="27" spans="1:10" x14ac:dyDescent="0.2">
      <c r="A27" s="596"/>
      <c r="B27" s="346" t="s">
        <v>215</v>
      </c>
      <c r="C27" s="414" t="s">
        <v>180</v>
      </c>
      <c r="D27" s="254">
        <f>'Importance weights'!D27</f>
        <v>4</v>
      </c>
      <c r="E27" s="477" t="s">
        <v>327</v>
      </c>
      <c r="F27" s="278">
        <v>1</v>
      </c>
      <c r="G27" s="272">
        <f t="shared" si="0"/>
        <v>4</v>
      </c>
      <c r="H27" s="278">
        <v>1</v>
      </c>
      <c r="I27" s="272">
        <f t="shared" si="1"/>
        <v>4</v>
      </c>
    </row>
    <row r="28" spans="1:10" x14ac:dyDescent="0.2">
      <c r="A28" s="596"/>
      <c r="B28" s="346" t="s">
        <v>216</v>
      </c>
      <c r="C28" s="476" t="s">
        <v>194</v>
      </c>
      <c r="D28" s="254">
        <f>'Importance weights'!D28</f>
        <v>1</v>
      </c>
      <c r="E28" s="477" t="s">
        <v>331</v>
      </c>
      <c r="F28" s="390">
        <v>0.75</v>
      </c>
      <c r="G28" s="272">
        <f t="shared" si="0"/>
        <v>0.75</v>
      </c>
      <c r="H28" s="390">
        <v>0.75</v>
      </c>
      <c r="I28" s="272">
        <f t="shared" si="1"/>
        <v>0.75</v>
      </c>
      <c r="J28" t="s">
        <v>330</v>
      </c>
    </row>
    <row r="29" spans="1:10" x14ac:dyDescent="0.2">
      <c r="A29" s="596"/>
      <c r="B29" s="346" t="s">
        <v>217</v>
      </c>
      <c r="C29" s="476" t="s">
        <v>195</v>
      </c>
      <c r="D29" s="254">
        <f>'Importance weights'!D29</f>
        <v>2</v>
      </c>
      <c r="E29" s="477" t="s">
        <v>331</v>
      </c>
      <c r="F29" s="390">
        <v>0.9</v>
      </c>
      <c r="G29" s="272">
        <f t="shared" si="0"/>
        <v>1.8</v>
      </c>
      <c r="H29" s="392">
        <v>1</v>
      </c>
      <c r="I29" s="272">
        <f t="shared" si="1"/>
        <v>2</v>
      </c>
      <c r="J29" t="s">
        <v>332</v>
      </c>
    </row>
    <row r="30" spans="1:10" x14ac:dyDescent="0.2">
      <c r="A30" s="596"/>
      <c r="B30" s="346" t="s">
        <v>218</v>
      </c>
      <c r="C30" s="476" t="s">
        <v>196</v>
      </c>
      <c r="D30" s="254">
        <f>'Importance weights'!D30</f>
        <v>5</v>
      </c>
      <c r="E30" s="477" t="s">
        <v>331</v>
      </c>
      <c r="F30" s="390">
        <v>0.9</v>
      </c>
      <c r="G30" s="272">
        <f t="shared" si="0"/>
        <v>4.5</v>
      </c>
      <c r="H30" s="392">
        <v>1</v>
      </c>
      <c r="I30" s="272">
        <f t="shared" si="1"/>
        <v>5</v>
      </c>
      <c r="J30" t="s">
        <v>332</v>
      </c>
    </row>
    <row r="31" spans="1:10" x14ac:dyDescent="0.2">
      <c r="A31" s="596"/>
      <c r="B31" s="346" t="s">
        <v>219</v>
      </c>
      <c r="C31" s="414" t="s">
        <v>197</v>
      </c>
      <c r="D31" s="254">
        <f>'Importance weights'!D31</f>
        <v>1</v>
      </c>
      <c r="E31" s="477" t="s">
        <v>331</v>
      </c>
      <c r="F31" s="390">
        <v>1</v>
      </c>
      <c r="G31" s="272">
        <f t="shared" si="0"/>
        <v>1</v>
      </c>
      <c r="H31" s="390">
        <v>1</v>
      </c>
      <c r="I31" s="272">
        <f t="shared" si="1"/>
        <v>1</v>
      </c>
    </row>
    <row r="32" spans="1:10" x14ac:dyDescent="0.2">
      <c r="A32" s="597"/>
      <c r="B32" s="397" t="s">
        <v>244</v>
      </c>
      <c r="C32" s="414" t="s">
        <v>245</v>
      </c>
      <c r="D32" s="254">
        <f>'Importance weights'!D32</f>
        <v>1</v>
      </c>
      <c r="E32" s="477" t="s">
        <v>331</v>
      </c>
      <c r="F32" s="390">
        <v>1</v>
      </c>
      <c r="G32" s="272">
        <f t="shared" ref="G32" si="4">F32*D32</f>
        <v>1</v>
      </c>
      <c r="H32" s="390">
        <v>1</v>
      </c>
      <c r="I32" s="272">
        <f t="shared" ref="I32" si="5">H32*D32</f>
        <v>1</v>
      </c>
    </row>
    <row r="33" spans="1:9" x14ac:dyDescent="0.2">
      <c r="I33" s="46"/>
    </row>
    <row r="34" spans="1:9" ht="17" x14ac:dyDescent="0.2">
      <c r="C34" s="267" t="s">
        <v>138</v>
      </c>
      <c r="D34" s="46">
        <f>SUM(D4:D32)</f>
        <v>123</v>
      </c>
      <c r="F34" s="271" t="s">
        <v>138</v>
      </c>
      <c r="G34" s="48">
        <f>SUM(G4:G32)</f>
        <v>117.19999999999999</v>
      </c>
      <c r="H34" s="271" t="s">
        <v>138</v>
      </c>
      <c r="I34" s="48">
        <f>SUM(I4:I32)</f>
        <v>121.19999999999999</v>
      </c>
    </row>
    <row r="35" spans="1:9" x14ac:dyDescent="0.2">
      <c r="F35" s="395" t="s">
        <v>139</v>
      </c>
      <c r="G35" s="272">
        <f>G34/D34</f>
        <v>0.95284552845528447</v>
      </c>
      <c r="H35" s="271" t="s">
        <v>139</v>
      </c>
      <c r="I35" s="48">
        <f>I34/D34</f>
        <v>0.98536585365853646</v>
      </c>
    </row>
    <row r="36" spans="1:9" x14ac:dyDescent="0.2">
      <c r="H36" s="270" t="s">
        <v>140</v>
      </c>
      <c r="I36" s="48">
        <f>I35-G35</f>
        <v>3.2520325203251987E-2</v>
      </c>
    </row>
    <row r="38" spans="1:9" x14ac:dyDescent="0.2">
      <c r="A38" s="394" t="s">
        <v>201</v>
      </c>
    </row>
    <row r="40" spans="1:9" x14ac:dyDescent="0.2">
      <c r="C40" s="271" t="s">
        <v>246</v>
      </c>
      <c r="D40" s="216" t="s">
        <v>262</v>
      </c>
      <c r="E40" s="216" t="s">
        <v>255</v>
      </c>
      <c r="G40" s="216" t="s">
        <v>273</v>
      </c>
    </row>
    <row r="41" spans="1:9" x14ac:dyDescent="0.2">
      <c r="C41" s="270" t="s">
        <v>263</v>
      </c>
      <c r="D41" s="46" t="s">
        <v>247</v>
      </c>
      <c r="E41" s="46" t="s">
        <v>20</v>
      </c>
      <c r="G41" s="53">
        <v>0</v>
      </c>
      <c r="H41" t="s">
        <v>280</v>
      </c>
    </row>
    <row r="42" spans="1:9" x14ac:dyDescent="0.2">
      <c r="C42" s="270" t="s">
        <v>264</v>
      </c>
      <c r="D42" s="46" t="s">
        <v>249</v>
      </c>
      <c r="E42" s="46" t="s">
        <v>22</v>
      </c>
      <c r="G42" s="53" t="s">
        <v>279</v>
      </c>
      <c r="H42" t="s">
        <v>285</v>
      </c>
    </row>
    <row r="43" spans="1:9" x14ac:dyDescent="0.2">
      <c r="C43" s="270" t="s">
        <v>265</v>
      </c>
      <c r="D43" s="46" t="s">
        <v>254</v>
      </c>
      <c r="E43" s="46" t="s">
        <v>20</v>
      </c>
      <c r="G43" s="53">
        <v>0.75</v>
      </c>
      <c r="H43" t="s">
        <v>284</v>
      </c>
    </row>
    <row r="44" spans="1:9" x14ac:dyDescent="0.2">
      <c r="C44" s="270" t="s">
        <v>266</v>
      </c>
      <c r="D44" s="46" t="s">
        <v>250</v>
      </c>
      <c r="E44" s="46" t="s">
        <v>20</v>
      </c>
      <c r="G44" s="53">
        <v>0.9</v>
      </c>
      <c r="H44" t="s">
        <v>278</v>
      </c>
    </row>
    <row r="45" spans="1:9" x14ac:dyDescent="0.2">
      <c r="C45" s="270" t="s">
        <v>267</v>
      </c>
      <c r="D45" s="46" t="s">
        <v>251</v>
      </c>
      <c r="E45" s="46" t="s">
        <v>22</v>
      </c>
      <c r="G45" s="53">
        <v>0.95</v>
      </c>
      <c r="H45" t="s">
        <v>283</v>
      </c>
    </row>
    <row r="46" spans="1:9" x14ac:dyDescent="0.2">
      <c r="C46" s="270" t="s">
        <v>268</v>
      </c>
      <c r="D46" s="46" t="s">
        <v>253</v>
      </c>
      <c r="E46" s="46" t="s">
        <v>20</v>
      </c>
      <c r="G46" s="53">
        <v>1</v>
      </c>
      <c r="H46" t="s">
        <v>274</v>
      </c>
    </row>
    <row r="47" spans="1:9" x14ac:dyDescent="0.2">
      <c r="C47" s="270" t="s">
        <v>256</v>
      </c>
      <c r="D47" s="46" t="s">
        <v>257</v>
      </c>
      <c r="E47" s="46" t="s">
        <v>24</v>
      </c>
    </row>
    <row r="48" spans="1:9" x14ac:dyDescent="0.2">
      <c r="C48" s="270" t="s">
        <v>269</v>
      </c>
      <c r="D48" s="46" t="s">
        <v>258</v>
      </c>
      <c r="E48" s="46" t="s">
        <v>24</v>
      </c>
    </row>
    <row r="49" spans="3:7" x14ac:dyDescent="0.2">
      <c r="C49" s="270" t="s">
        <v>270</v>
      </c>
      <c r="D49" s="46" t="s">
        <v>259</v>
      </c>
      <c r="E49" s="46" t="s">
        <v>24</v>
      </c>
    </row>
    <row r="50" spans="3:7" x14ac:dyDescent="0.2">
      <c r="C50" s="270" t="s">
        <v>260</v>
      </c>
      <c r="D50" s="46" t="s">
        <v>261</v>
      </c>
      <c r="E50" s="46" t="s">
        <v>24</v>
      </c>
      <c r="G50" s="53"/>
    </row>
    <row r="51" spans="3:7" x14ac:dyDescent="0.2">
      <c r="C51" s="270" t="s">
        <v>271</v>
      </c>
      <c r="D51" s="46" t="s">
        <v>272</v>
      </c>
      <c r="E51" s="46" t="s">
        <v>24</v>
      </c>
      <c r="G51" s="53"/>
    </row>
    <row r="52" spans="3:7" x14ac:dyDescent="0.2">
      <c r="C52" s="270" t="s">
        <v>298</v>
      </c>
      <c r="D52" s="46" t="s">
        <v>299</v>
      </c>
      <c r="E52" s="46" t="s">
        <v>24</v>
      </c>
      <c r="G52" s="53"/>
    </row>
    <row r="53" spans="3:7" x14ac:dyDescent="0.2">
      <c r="C53" s="270" t="s">
        <v>275</v>
      </c>
      <c r="D53" s="46" t="s">
        <v>276</v>
      </c>
      <c r="E53" s="46" t="s">
        <v>277</v>
      </c>
      <c r="G53" s="53"/>
    </row>
    <row r="54" spans="3:7" x14ac:dyDescent="0.2">
      <c r="D54" s="46" t="s">
        <v>300</v>
      </c>
      <c r="E54" s="46" t="s">
        <v>301</v>
      </c>
      <c r="G54" s="53"/>
    </row>
    <row r="55" spans="3:7" x14ac:dyDescent="0.2">
      <c r="D55" s="46" t="s">
        <v>302</v>
      </c>
      <c r="E55" s="46" t="s">
        <v>303</v>
      </c>
      <c r="G55" s="53"/>
    </row>
    <row r="56" spans="3:7" x14ac:dyDescent="0.2">
      <c r="D56" s="46" t="s">
        <v>304</v>
      </c>
      <c r="E56" s="46" t="s">
        <v>305</v>
      </c>
    </row>
  </sheetData>
  <mergeCells count="13">
    <mergeCell ref="C1:I1"/>
    <mergeCell ref="A2:A3"/>
    <mergeCell ref="B2:B3"/>
    <mergeCell ref="C2:C3"/>
    <mergeCell ref="F2:F3"/>
    <mergeCell ref="H2:I3"/>
    <mergeCell ref="A22:A32"/>
    <mergeCell ref="E2:E3"/>
    <mergeCell ref="A4:A9"/>
    <mergeCell ref="A10:A11"/>
    <mergeCell ref="A12:A14"/>
    <mergeCell ref="A15:A18"/>
    <mergeCell ref="A19:A21"/>
  </mergeCell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DF4F-C450-B141-BD10-D4D0B14A5F12}">
  <dimension ref="A1:T50"/>
  <sheetViews>
    <sheetView workbookViewId="0"/>
  </sheetViews>
  <sheetFormatPr baseColWidth="10" defaultColWidth="11" defaultRowHeight="16" x14ac:dyDescent="0.2"/>
  <cols>
    <col min="1" max="1" width="29.5" customWidth="1"/>
    <col min="2" max="2" width="5.33203125" customWidth="1"/>
    <col min="3" max="3" width="46.83203125" customWidth="1"/>
    <col min="4" max="4" width="13.6640625" style="46" customWidth="1"/>
    <col min="5" max="5" width="18.5" customWidth="1"/>
    <col min="6" max="6" width="11" style="46"/>
    <col min="11" max="11" width="15.33203125" customWidth="1"/>
  </cols>
  <sheetData>
    <row r="1" spans="1:20" ht="52" customHeight="1" x14ac:dyDescent="0.2">
      <c r="A1" s="127" t="s">
        <v>206</v>
      </c>
      <c r="B1" s="127"/>
      <c r="C1" s="393"/>
    </row>
    <row r="2" spans="1:20" ht="16" customHeight="1" x14ac:dyDescent="0.2">
      <c r="A2" s="560" t="s">
        <v>26</v>
      </c>
      <c r="B2" s="615" t="s">
        <v>168</v>
      </c>
      <c r="C2" s="615" t="s">
        <v>27</v>
      </c>
      <c r="D2" s="302"/>
      <c r="E2" s="618" t="s">
        <v>131</v>
      </c>
      <c r="F2" s="269"/>
      <c r="G2" s="633" t="s">
        <v>132</v>
      </c>
      <c r="H2" s="633"/>
      <c r="I2" s="633" t="s">
        <v>133</v>
      </c>
      <c r="J2" s="633"/>
      <c r="K2" s="633" t="s">
        <v>134</v>
      </c>
      <c r="L2" s="633"/>
      <c r="M2" s="633" t="s">
        <v>135</v>
      </c>
      <c r="N2" s="633"/>
      <c r="O2" s="633" t="s">
        <v>136</v>
      </c>
      <c r="P2" s="633"/>
      <c r="Q2" s="562" t="s">
        <v>199</v>
      </c>
      <c r="R2" s="620"/>
      <c r="S2" s="562" t="s">
        <v>200</v>
      </c>
      <c r="T2" s="620"/>
    </row>
    <row r="3" spans="1:20" x14ac:dyDescent="0.2">
      <c r="A3" s="561"/>
      <c r="B3" s="617"/>
      <c r="C3" s="617"/>
      <c r="D3" s="266" t="s">
        <v>31</v>
      </c>
      <c r="E3" s="619"/>
      <c r="F3" s="268" t="s">
        <v>137</v>
      </c>
      <c r="G3" s="633"/>
      <c r="H3" s="633"/>
      <c r="I3" s="633"/>
      <c r="J3" s="633"/>
      <c r="K3" s="633"/>
      <c r="L3" s="633"/>
      <c r="M3" s="633"/>
      <c r="N3" s="633"/>
      <c r="O3" s="633"/>
      <c r="P3" s="633"/>
      <c r="Q3" s="621"/>
      <c r="R3" s="622"/>
      <c r="S3" s="621"/>
      <c r="T3" s="622"/>
    </row>
    <row r="4" spans="1:20" x14ac:dyDescent="0.2">
      <c r="A4" s="625" t="s">
        <v>202</v>
      </c>
      <c r="B4" s="311" t="s">
        <v>210</v>
      </c>
      <c r="C4" s="312" t="s">
        <v>183</v>
      </c>
      <c r="D4" s="250">
        <f>'Importance weights'!D4</f>
        <v>2</v>
      </c>
      <c r="E4" s="273">
        <v>0.75</v>
      </c>
      <c r="F4" s="272">
        <f t="shared" ref="F4:F31" si="0">E4*D4</f>
        <v>1.5</v>
      </c>
      <c r="G4" s="391">
        <v>1</v>
      </c>
      <c r="H4" s="272">
        <f>G4*D4</f>
        <v>2</v>
      </c>
      <c r="I4" s="273">
        <v>0.75</v>
      </c>
      <c r="J4" s="272">
        <f>I4*D4</f>
        <v>1.5</v>
      </c>
      <c r="K4" s="273">
        <v>0.75</v>
      </c>
      <c r="L4" s="272">
        <f>D4*K4</f>
        <v>1.5</v>
      </c>
      <c r="M4" s="273">
        <v>0.75</v>
      </c>
      <c r="N4" s="272">
        <f>M4*D4</f>
        <v>1.5</v>
      </c>
      <c r="O4" s="273">
        <v>0.75</v>
      </c>
      <c r="P4" s="272">
        <f>O4*D4</f>
        <v>1.5</v>
      </c>
      <c r="Q4" s="273">
        <v>0.75</v>
      </c>
      <c r="R4" s="272">
        <f>Q4*D4</f>
        <v>1.5</v>
      </c>
      <c r="S4" s="391">
        <v>1</v>
      </c>
      <c r="T4" s="272">
        <f>S4*D4</f>
        <v>2</v>
      </c>
    </row>
    <row r="5" spans="1:20" x14ac:dyDescent="0.2">
      <c r="A5" s="626"/>
      <c r="B5" s="311" t="s">
        <v>211</v>
      </c>
      <c r="C5" s="314" t="s">
        <v>184</v>
      </c>
      <c r="D5" s="250">
        <f>'Importance weights'!D5</f>
        <v>2</v>
      </c>
      <c r="E5" s="273">
        <v>0.75</v>
      </c>
      <c r="F5" s="272">
        <f t="shared" si="0"/>
        <v>1.5</v>
      </c>
      <c r="G5" s="391">
        <v>1</v>
      </c>
      <c r="H5" s="272">
        <f t="shared" ref="H5:H31" si="1">G5*D5</f>
        <v>2</v>
      </c>
      <c r="I5" s="273">
        <v>0.75</v>
      </c>
      <c r="J5" s="272">
        <f t="shared" ref="J5:J31" si="2">I5*D5</f>
        <v>1.5</v>
      </c>
      <c r="K5" s="273">
        <v>0.75</v>
      </c>
      <c r="L5" s="272">
        <f t="shared" ref="L5:L31" si="3">D5*K5</f>
        <v>1.5</v>
      </c>
      <c r="M5" s="273">
        <v>0.75</v>
      </c>
      <c r="N5" s="272">
        <f t="shared" ref="N5:N31" si="4">M5*D5</f>
        <v>1.5</v>
      </c>
      <c r="O5" s="273">
        <v>0.75</v>
      </c>
      <c r="P5" s="272">
        <f t="shared" ref="P5:P31" si="5">O5*D5</f>
        <v>1.5</v>
      </c>
      <c r="Q5" s="273">
        <v>0.75</v>
      </c>
      <c r="R5" s="272">
        <f>Q5*D5</f>
        <v>1.5</v>
      </c>
      <c r="S5" s="391">
        <v>1</v>
      </c>
      <c r="T5" s="272">
        <f>S5*D5</f>
        <v>2</v>
      </c>
    </row>
    <row r="6" spans="1:20" x14ac:dyDescent="0.2">
      <c r="A6" s="626"/>
      <c r="B6" s="311" t="s">
        <v>212</v>
      </c>
      <c r="C6" s="315" t="s">
        <v>187</v>
      </c>
      <c r="D6" s="250">
        <f>'Importance weights'!D6</f>
        <v>10</v>
      </c>
      <c r="E6" s="273">
        <v>0.75</v>
      </c>
      <c r="F6" s="272">
        <f t="shared" si="0"/>
        <v>7.5</v>
      </c>
      <c r="G6" s="273">
        <v>0.75</v>
      </c>
      <c r="H6" s="272">
        <f t="shared" si="1"/>
        <v>7.5</v>
      </c>
      <c r="I6" s="273">
        <v>1</v>
      </c>
      <c r="J6" s="272">
        <f t="shared" si="2"/>
        <v>10</v>
      </c>
      <c r="K6" s="273">
        <v>0.75</v>
      </c>
      <c r="L6" s="272">
        <f t="shared" si="3"/>
        <v>7.5</v>
      </c>
      <c r="M6" s="273">
        <v>0.75</v>
      </c>
      <c r="N6" s="272">
        <f t="shared" si="4"/>
        <v>7.5</v>
      </c>
      <c r="O6" s="391">
        <v>0.5</v>
      </c>
      <c r="P6" s="272">
        <f t="shared" si="5"/>
        <v>5</v>
      </c>
      <c r="Q6" s="391">
        <v>1</v>
      </c>
      <c r="R6" s="272">
        <f t="shared" ref="R6:R31" si="6">Q6*D6</f>
        <v>10</v>
      </c>
      <c r="S6" s="391">
        <v>1</v>
      </c>
      <c r="T6" s="272">
        <f t="shared" ref="T6:T31" si="7">S6*D6</f>
        <v>10</v>
      </c>
    </row>
    <row r="7" spans="1:20" x14ac:dyDescent="0.2">
      <c r="A7" s="626"/>
      <c r="B7" s="311" t="s">
        <v>213</v>
      </c>
      <c r="C7" s="315" t="s">
        <v>188</v>
      </c>
      <c r="D7" s="250">
        <f>'Importance weights'!D7</f>
        <v>10</v>
      </c>
      <c r="E7" s="273">
        <v>0.75</v>
      </c>
      <c r="F7" s="272">
        <f t="shared" si="0"/>
        <v>7.5</v>
      </c>
      <c r="G7" s="273">
        <v>0.75</v>
      </c>
      <c r="H7" s="272">
        <f t="shared" si="1"/>
        <v>7.5</v>
      </c>
      <c r="I7" s="273">
        <v>0.75</v>
      </c>
      <c r="J7" s="272">
        <f t="shared" si="2"/>
        <v>7.5</v>
      </c>
      <c r="K7" s="273">
        <v>0.75</v>
      </c>
      <c r="L7" s="272">
        <f t="shared" si="3"/>
        <v>7.5</v>
      </c>
      <c r="M7" s="273">
        <v>0.75</v>
      </c>
      <c r="N7" s="272">
        <f t="shared" si="4"/>
        <v>7.5</v>
      </c>
      <c r="O7" s="391">
        <v>0.5</v>
      </c>
      <c r="P7" s="272">
        <f t="shared" si="5"/>
        <v>5</v>
      </c>
      <c r="Q7" s="391">
        <v>1</v>
      </c>
      <c r="R7" s="272">
        <f t="shared" si="6"/>
        <v>10</v>
      </c>
      <c r="S7" s="391">
        <v>1</v>
      </c>
      <c r="T7" s="272">
        <f t="shared" si="7"/>
        <v>10</v>
      </c>
    </row>
    <row r="8" spans="1:20" x14ac:dyDescent="0.2">
      <c r="A8" s="626"/>
      <c r="B8" s="311" t="s">
        <v>214</v>
      </c>
      <c r="C8" s="316" t="s">
        <v>189</v>
      </c>
      <c r="D8" s="250">
        <f>'Importance weights'!D8</f>
        <v>10</v>
      </c>
      <c r="E8" s="273">
        <v>0.5</v>
      </c>
      <c r="F8" s="272">
        <f t="shared" si="0"/>
        <v>5</v>
      </c>
      <c r="G8" s="273">
        <v>0.5</v>
      </c>
      <c r="H8" s="272">
        <f t="shared" si="1"/>
        <v>5</v>
      </c>
      <c r="I8" s="273">
        <v>0.5</v>
      </c>
      <c r="J8" s="272">
        <f t="shared" si="2"/>
        <v>5</v>
      </c>
      <c r="K8" s="273">
        <v>0.5</v>
      </c>
      <c r="L8" s="272">
        <f t="shared" si="3"/>
        <v>5</v>
      </c>
      <c r="M8" s="391">
        <v>0.9</v>
      </c>
      <c r="N8" s="272">
        <f t="shared" si="4"/>
        <v>9</v>
      </c>
      <c r="O8" s="391">
        <v>0.4</v>
      </c>
      <c r="P8" s="272">
        <f t="shared" si="5"/>
        <v>4</v>
      </c>
      <c r="Q8" s="391">
        <v>0.9</v>
      </c>
      <c r="R8" s="272">
        <f t="shared" si="6"/>
        <v>9</v>
      </c>
      <c r="S8" s="391">
        <v>1</v>
      </c>
      <c r="T8" s="272">
        <f t="shared" si="7"/>
        <v>10</v>
      </c>
    </row>
    <row r="9" spans="1:20" x14ac:dyDescent="0.2">
      <c r="A9" s="417"/>
      <c r="B9" s="398" t="s">
        <v>215</v>
      </c>
      <c r="C9" s="408" t="s">
        <v>224</v>
      </c>
      <c r="D9" s="250">
        <f>'Importance weights'!D9</f>
        <v>1</v>
      </c>
      <c r="E9" s="273">
        <v>0</v>
      </c>
      <c r="F9" s="272">
        <f t="shared" si="0"/>
        <v>0</v>
      </c>
      <c r="G9" s="273">
        <v>0</v>
      </c>
      <c r="H9" s="272">
        <f t="shared" si="1"/>
        <v>0</v>
      </c>
      <c r="I9" s="273">
        <v>0</v>
      </c>
      <c r="J9" s="272">
        <f t="shared" si="2"/>
        <v>0</v>
      </c>
      <c r="K9" s="273">
        <v>0</v>
      </c>
      <c r="L9" s="272">
        <f t="shared" si="3"/>
        <v>0</v>
      </c>
      <c r="M9" s="419">
        <v>0</v>
      </c>
      <c r="N9" s="272">
        <f t="shared" si="4"/>
        <v>0</v>
      </c>
      <c r="O9" s="419">
        <v>0</v>
      </c>
      <c r="P9" s="272">
        <f t="shared" si="5"/>
        <v>0</v>
      </c>
      <c r="Q9" s="419">
        <v>0</v>
      </c>
      <c r="R9" s="272">
        <f t="shared" si="6"/>
        <v>0</v>
      </c>
      <c r="S9" s="419">
        <v>0</v>
      </c>
      <c r="T9" s="272">
        <f t="shared" si="7"/>
        <v>0</v>
      </c>
    </row>
    <row r="10" spans="1:20" x14ac:dyDescent="0.2">
      <c r="A10" s="627" t="s">
        <v>203</v>
      </c>
      <c r="B10" s="319" t="s">
        <v>210</v>
      </c>
      <c r="C10" s="318" t="s">
        <v>189</v>
      </c>
      <c r="D10" s="251">
        <f>'Importance weights'!D10</f>
        <v>8</v>
      </c>
      <c r="E10" s="274">
        <v>0.5</v>
      </c>
      <c r="F10" s="272">
        <f t="shared" si="0"/>
        <v>4</v>
      </c>
      <c r="G10" s="274">
        <v>0.5</v>
      </c>
      <c r="H10" s="272">
        <f t="shared" si="1"/>
        <v>4</v>
      </c>
      <c r="I10" s="274">
        <v>0.5</v>
      </c>
      <c r="J10" s="272">
        <f t="shared" si="2"/>
        <v>4</v>
      </c>
      <c r="K10" s="274">
        <v>0.5</v>
      </c>
      <c r="L10" s="272">
        <f t="shared" si="3"/>
        <v>4</v>
      </c>
      <c r="M10" s="391">
        <v>0.9</v>
      </c>
      <c r="N10" s="272">
        <f t="shared" si="4"/>
        <v>7.2</v>
      </c>
      <c r="O10" s="391">
        <v>0.4</v>
      </c>
      <c r="P10" s="272">
        <f t="shared" si="5"/>
        <v>3.2</v>
      </c>
      <c r="Q10" s="391">
        <v>0.9</v>
      </c>
      <c r="R10" s="272">
        <f t="shared" si="6"/>
        <v>7.2</v>
      </c>
      <c r="S10" s="391">
        <v>1</v>
      </c>
      <c r="T10" s="272">
        <f t="shared" si="7"/>
        <v>8</v>
      </c>
    </row>
    <row r="11" spans="1:20" x14ac:dyDescent="0.2">
      <c r="A11" s="627"/>
      <c r="B11" s="319" t="s">
        <v>211</v>
      </c>
      <c r="C11" s="320" t="s">
        <v>190</v>
      </c>
      <c r="D11" s="251">
        <f>'Importance weights'!D11</f>
        <v>8</v>
      </c>
      <c r="E11" s="274">
        <v>0.5</v>
      </c>
      <c r="F11" s="272">
        <f t="shared" si="0"/>
        <v>4</v>
      </c>
      <c r="G11" s="274">
        <v>0.5</v>
      </c>
      <c r="H11" s="272">
        <f t="shared" si="1"/>
        <v>4</v>
      </c>
      <c r="I11" s="274">
        <v>0.5</v>
      </c>
      <c r="J11" s="272">
        <f t="shared" si="2"/>
        <v>4</v>
      </c>
      <c r="K11" s="391">
        <v>0.75</v>
      </c>
      <c r="L11" s="272">
        <f t="shared" si="3"/>
        <v>6</v>
      </c>
      <c r="M11" s="274">
        <v>0.5</v>
      </c>
      <c r="N11" s="272">
        <f t="shared" si="4"/>
        <v>4</v>
      </c>
      <c r="O11" s="274">
        <v>0.5</v>
      </c>
      <c r="P11" s="272">
        <f t="shared" si="5"/>
        <v>4</v>
      </c>
      <c r="Q11" s="391">
        <v>0.75</v>
      </c>
      <c r="R11" s="272">
        <f t="shared" si="6"/>
        <v>6</v>
      </c>
      <c r="S11" s="391">
        <v>1</v>
      </c>
      <c r="T11" s="272">
        <f t="shared" si="7"/>
        <v>8</v>
      </c>
    </row>
    <row r="12" spans="1:20" ht="16" customHeight="1" x14ac:dyDescent="0.2">
      <c r="A12" s="511" t="s">
        <v>204</v>
      </c>
      <c r="B12" s="512" t="s">
        <v>210</v>
      </c>
      <c r="C12" s="322" t="s">
        <v>187</v>
      </c>
      <c r="D12" s="252">
        <f>'Importance weights'!D12</f>
        <v>10</v>
      </c>
      <c r="E12" s="275">
        <v>1</v>
      </c>
      <c r="F12" s="272">
        <f t="shared" si="0"/>
        <v>10</v>
      </c>
      <c r="G12" s="275">
        <v>1</v>
      </c>
      <c r="H12" s="272">
        <f t="shared" si="1"/>
        <v>10</v>
      </c>
      <c r="I12" s="275">
        <v>1</v>
      </c>
      <c r="J12" s="272">
        <f t="shared" si="2"/>
        <v>10</v>
      </c>
      <c r="K12" s="275">
        <v>1</v>
      </c>
      <c r="L12" s="272">
        <f t="shared" si="3"/>
        <v>10</v>
      </c>
      <c r="M12" s="275">
        <v>1</v>
      </c>
      <c r="N12" s="272">
        <f t="shared" si="4"/>
        <v>10</v>
      </c>
      <c r="O12" s="275">
        <v>1</v>
      </c>
      <c r="P12" s="272">
        <f t="shared" si="5"/>
        <v>10</v>
      </c>
      <c r="Q12" s="275">
        <v>1</v>
      </c>
      <c r="R12" s="272">
        <f t="shared" si="6"/>
        <v>10</v>
      </c>
      <c r="S12" s="275">
        <v>1</v>
      </c>
      <c r="T12" s="272">
        <f t="shared" si="7"/>
        <v>10</v>
      </c>
    </row>
    <row r="13" spans="1:20" x14ac:dyDescent="0.2">
      <c r="A13" s="514"/>
      <c r="B13" s="513" t="s">
        <v>211</v>
      </c>
      <c r="C13" s="325" t="s">
        <v>188</v>
      </c>
      <c r="D13" s="252">
        <f>'Importance weights'!D13</f>
        <v>10</v>
      </c>
      <c r="E13" s="275">
        <v>1</v>
      </c>
      <c r="F13" s="272">
        <f t="shared" si="0"/>
        <v>10</v>
      </c>
      <c r="G13" s="275">
        <v>1</v>
      </c>
      <c r="H13" s="272">
        <f t="shared" si="1"/>
        <v>10</v>
      </c>
      <c r="I13" s="275">
        <v>1</v>
      </c>
      <c r="J13" s="272">
        <f t="shared" si="2"/>
        <v>10</v>
      </c>
      <c r="K13" s="275">
        <v>1</v>
      </c>
      <c r="L13" s="272">
        <f t="shared" si="3"/>
        <v>10</v>
      </c>
      <c r="M13" s="275">
        <v>1</v>
      </c>
      <c r="N13" s="272">
        <f t="shared" si="4"/>
        <v>10</v>
      </c>
      <c r="O13" s="275">
        <v>1</v>
      </c>
      <c r="P13" s="272">
        <f t="shared" si="5"/>
        <v>10</v>
      </c>
      <c r="Q13" s="275">
        <v>1</v>
      </c>
      <c r="R13" s="272">
        <f t="shared" si="6"/>
        <v>10</v>
      </c>
      <c r="S13" s="275">
        <v>1</v>
      </c>
      <c r="T13" s="272">
        <f t="shared" si="7"/>
        <v>10</v>
      </c>
    </row>
    <row r="14" spans="1:20" x14ac:dyDescent="0.2">
      <c r="A14" s="515"/>
      <c r="B14" s="516" t="s">
        <v>212</v>
      </c>
      <c r="C14" s="325" t="s">
        <v>189</v>
      </c>
      <c r="D14" s="252">
        <v>5</v>
      </c>
      <c r="E14" s="275">
        <v>0.5</v>
      </c>
      <c r="F14" s="272">
        <f t="shared" si="0"/>
        <v>2.5</v>
      </c>
      <c r="G14" s="391">
        <v>0.75</v>
      </c>
      <c r="H14" s="272">
        <f t="shared" si="1"/>
        <v>3.75</v>
      </c>
      <c r="I14" s="275">
        <v>0.5</v>
      </c>
      <c r="J14" s="272">
        <f t="shared" si="2"/>
        <v>2.5</v>
      </c>
      <c r="K14" s="275">
        <v>0.5</v>
      </c>
      <c r="L14" s="272">
        <f t="shared" si="3"/>
        <v>2.5</v>
      </c>
      <c r="M14" s="391">
        <v>1</v>
      </c>
      <c r="N14" s="272">
        <f t="shared" si="4"/>
        <v>5</v>
      </c>
      <c r="O14" s="275">
        <v>0.5</v>
      </c>
      <c r="P14" s="272">
        <f t="shared" si="5"/>
        <v>2.5</v>
      </c>
      <c r="Q14" s="391">
        <v>0.75</v>
      </c>
      <c r="R14" s="272">
        <f t="shared" si="6"/>
        <v>3.75</v>
      </c>
      <c r="S14" s="391">
        <v>1</v>
      </c>
      <c r="T14" s="272">
        <f t="shared" si="7"/>
        <v>5</v>
      </c>
    </row>
    <row r="15" spans="1:20" x14ac:dyDescent="0.2">
      <c r="A15" s="628" t="s">
        <v>166</v>
      </c>
      <c r="B15" s="329" t="s">
        <v>210</v>
      </c>
      <c r="C15" s="327" t="s">
        <v>169</v>
      </c>
      <c r="D15" s="257">
        <f>'Importance weights'!D15</f>
        <v>3</v>
      </c>
      <c r="E15" s="276">
        <v>1</v>
      </c>
      <c r="F15" s="272">
        <f t="shared" si="0"/>
        <v>3</v>
      </c>
      <c r="G15" s="276">
        <v>1</v>
      </c>
      <c r="H15" s="272">
        <f t="shared" si="1"/>
        <v>3</v>
      </c>
      <c r="I15" s="276">
        <v>1</v>
      </c>
      <c r="J15" s="272">
        <f t="shared" si="2"/>
        <v>3</v>
      </c>
      <c r="K15" s="276">
        <v>1</v>
      </c>
      <c r="L15" s="272">
        <f t="shared" si="3"/>
        <v>3</v>
      </c>
      <c r="M15" s="276">
        <v>1</v>
      </c>
      <c r="N15" s="272">
        <f t="shared" si="4"/>
        <v>3</v>
      </c>
      <c r="O15" s="276">
        <v>1</v>
      </c>
      <c r="P15" s="272">
        <f t="shared" si="5"/>
        <v>3</v>
      </c>
      <c r="Q15" s="276">
        <v>1</v>
      </c>
      <c r="R15" s="272">
        <f t="shared" si="6"/>
        <v>3</v>
      </c>
      <c r="S15" s="276">
        <v>1</v>
      </c>
      <c r="T15" s="272">
        <f t="shared" si="7"/>
        <v>3</v>
      </c>
    </row>
    <row r="16" spans="1:20" x14ac:dyDescent="0.2">
      <c r="A16" s="628"/>
      <c r="B16" s="329" t="s">
        <v>211</v>
      </c>
      <c r="C16" s="327" t="s">
        <v>170</v>
      </c>
      <c r="D16" s="257">
        <f>'Importance weights'!D16</f>
        <v>3</v>
      </c>
      <c r="E16" s="276">
        <v>0.75</v>
      </c>
      <c r="F16" s="272">
        <f t="shared" si="0"/>
        <v>2.25</v>
      </c>
      <c r="G16" s="276">
        <v>0.75</v>
      </c>
      <c r="H16" s="272">
        <f t="shared" si="1"/>
        <v>2.25</v>
      </c>
      <c r="I16" s="276">
        <v>0.75</v>
      </c>
      <c r="J16" s="272">
        <f t="shared" si="2"/>
        <v>2.25</v>
      </c>
      <c r="K16" s="276">
        <v>0.75</v>
      </c>
      <c r="L16" s="272">
        <f t="shared" si="3"/>
        <v>2.25</v>
      </c>
      <c r="M16" s="391">
        <v>1</v>
      </c>
      <c r="N16" s="272">
        <f t="shared" si="4"/>
        <v>3</v>
      </c>
      <c r="O16" s="276">
        <v>0.75</v>
      </c>
      <c r="P16" s="272">
        <f t="shared" si="5"/>
        <v>2.25</v>
      </c>
      <c r="Q16" s="276">
        <v>0.75</v>
      </c>
      <c r="R16" s="272">
        <f t="shared" si="6"/>
        <v>2.25</v>
      </c>
      <c r="S16" s="391">
        <v>1</v>
      </c>
      <c r="T16" s="272">
        <f t="shared" si="7"/>
        <v>3</v>
      </c>
    </row>
    <row r="17" spans="1:20" x14ac:dyDescent="0.2">
      <c r="A17" s="628"/>
      <c r="B17" s="329" t="s">
        <v>212</v>
      </c>
      <c r="C17" s="331" t="s">
        <v>171</v>
      </c>
      <c r="D17" s="257">
        <f>'Importance weights'!D17</f>
        <v>3</v>
      </c>
      <c r="E17" s="276">
        <v>0.5</v>
      </c>
      <c r="F17" s="272">
        <f t="shared" si="0"/>
        <v>1.5</v>
      </c>
      <c r="G17" s="276">
        <v>0.5</v>
      </c>
      <c r="H17" s="272">
        <f t="shared" si="1"/>
        <v>1.5</v>
      </c>
      <c r="I17" s="276">
        <v>0.5</v>
      </c>
      <c r="J17" s="272">
        <f t="shared" si="2"/>
        <v>1.5</v>
      </c>
      <c r="K17" s="276">
        <v>0.5</v>
      </c>
      <c r="L17" s="272">
        <f t="shared" si="3"/>
        <v>1.5</v>
      </c>
      <c r="M17" s="391">
        <v>1</v>
      </c>
      <c r="N17" s="272">
        <f t="shared" si="4"/>
        <v>3</v>
      </c>
      <c r="O17" s="276">
        <v>0.5</v>
      </c>
      <c r="P17" s="272">
        <f t="shared" si="5"/>
        <v>1.5</v>
      </c>
      <c r="Q17" s="276">
        <v>0.5</v>
      </c>
      <c r="R17" s="272">
        <f t="shared" si="6"/>
        <v>1.5</v>
      </c>
      <c r="S17" s="391">
        <v>1</v>
      </c>
      <c r="T17" s="272">
        <f t="shared" si="7"/>
        <v>3</v>
      </c>
    </row>
    <row r="18" spans="1:20" x14ac:dyDescent="0.2">
      <c r="A18" s="629"/>
      <c r="B18" s="332" t="s">
        <v>213</v>
      </c>
      <c r="C18" s="333" t="s">
        <v>172</v>
      </c>
      <c r="D18" s="257">
        <f>'Importance weights'!D18</f>
        <v>3</v>
      </c>
      <c r="E18" s="276">
        <v>0</v>
      </c>
      <c r="F18" s="272">
        <f t="shared" si="0"/>
        <v>0</v>
      </c>
      <c r="G18" s="276">
        <v>0</v>
      </c>
      <c r="H18" s="272">
        <f t="shared" si="1"/>
        <v>0</v>
      </c>
      <c r="I18" s="391">
        <v>1</v>
      </c>
      <c r="J18" s="272">
        <f t="shared" si="2"/>
        <v>3</v>
      </c>
      <c r="K18" s="276">
        <v>0</v>
      </c>
      <c r="L18" s="272">
        <f t="shared" si="3"/>
        <v>0</v>
      </c>
      <c r="M18" s="276">
        <v>0</v>
      </c>
      <c r="N18" s="272">
        <f t="shared" si="4"/>
        <v>0</v>
      </c>
      <c r="O18" s="276">
        <v>0</v>
      </c>
      <c r="P18" s="272">
        <f t="shared" si="5"/>
        <v>0</v>
      </c>
      <c r="Q18" s="276">
        <v>0</v>
      </c>
      <c r="R18" s="272">
        <f t="shared" si="6"/>
        <v>0</v>
      </c>
      <c r="S18" s="391">
        <v>1</v>
      </c>
      <c r="T18" s="272">
        <f t="shared" si="7"/>
        <v>3</v>
      </c>
    </row>
    <row r="19" spans="1:20" x14ac:dyDescent="0.2">
      <c r="A19" s="630" t="s">
        <v>198</v>
      </c>
      <c r="B19" s="335" t="s">
        <v>210</v>
      </c>
      <c r="C19" s="336" t="s">
        <v>173</v>
      </c>
      <c r="D19" s="253">
        <f>'Importance weights'!D19</f>
        <v>2</v>
      </c>
      <c r="E19" s="277">
        <v>0.5</v>
      </c>
      <c r="F19" s="272">
        <f t="shared" si="0"/>
        <v>1</v>
      </c>
      <c r="G19" s="391">
        <v>0.75</v>
      </c>
      <c r="H19" s="272">
        <f t="shared" si="1"/>
        <v>1.5</v>
      </c>
      <c r="I19" s="277">
        <v>0.5</v>
      </c>
      <c r="J19" s="272">
        <f t="shared" si="2"/>
        <v>1</v>
      </c>
      <c r="K19" s="277">
        <v>0.5</v>
      </c>
      <c r="L19" s="272">
        <f t="shared" si="3"/>
        <v>1</v>
      </c>
      <c r="M19" s="277">
        <v>0.5</v>
      </c>
      <c r="N19" s="272">
        <f t="shared" si="4"/>
        <v>1</v>
      </c>
      <c r="O19" s="277">
        <v>0.5</v>
      </c>
      <c r="P19" s="272">
        <f t="shared" si="5"/>
        <v>1</v>
      </c>
      <c r="Q19" s="391">
        <v>0.75</v>
      </c>
      <c r="R19" s="272">
        <f t="shared" si="6"/>
        <v>1.5</v>
      </c>
      <c r="S19" s="391">
        <v>1</v>
      </c>
      <c r="T19" s="272">
        <f t="shared" si="7"/>
        <v>2</v>
      </c>
    </row>
    <row r="20" spans="1:20" x14ac:dyDescent="0.2">
      <c r="A20" s="631"/>
      <c r="B20" s="338" t="s">
        <v>211</v>
      </c>
      <c r="C20" s="336" t="s">
        <v>174</v>
      </c>
      <c r="D20" s="253">
        <f>'Importance weights'!D20</f>
        <v>2</v>
      </c>
      <c r="E20" s="277">
        <v>0.5</v>
      </c>
      <c r="F20" s="272">
        <f t="shared" si="0"/>
        <v>1</v>
      </c>
      <c r="G20" s="391">
        <v>0.75</v>
      </c>
      <c r="H20" s="272">
        <f t="shared" si="1"/>
        <v>1.5</v>
      </c>
      <c r="I20" s="277">
        <v>0.5</v>
      </c>
      <c r="J20" s="272">
        <f t="shared" si="2"/>
        <v>1</v>
      </c>
      <c r="K20" s="277">
        <v>0.5</v>
      </c>
      <c r="L20" s="272">
        <f t="shared" si="3"/>
        <v>1</v>
      </c>
      <c r="M20" s="277">
        <v>0.5</v>
      </c>
      <c r="N20" s="272">
        <f t="shared" si="4"/>
        <v>1</v>
      </c>
      <c r="O20" s="277">
        <v>0.5</v>
      </c>
      <c r="P20" s="272">
        <f t="shared" si="5"/>
        <v>1</v>
      </c>
      <c r="Q20" s="391">
        <v>0.75</v>
      </c>
      <c r="R20" s="272">
        <f t="shared" si="6"/>
        <v>1.5</v>
      </c>
      <c r="S20" s="391">
        <v>1</v>
      </c>
      <c r="T20" s="272">
        <f t="shared" si="7"/>
        <v>2</v>
      </c>
    </row>
    <row r="21" spans="1:20" x14ac:dyDescent="0.2">
      <c r="A21" s="632"/>
      <c r="B21" s="340" t="s">
        <v>212</v>
      </c>
      <c r="C21" s="341" t="s">
        <v>175</v>
      </c>
      <c r="D21" s="253">
        <f>'Importance weights'!D21</f>
        <v>2</v>
      </c>
      <c r="E21" s="277">
        <v>0.5</v>
      </c>
      <c r="F21" s="272">
        <f t="shared" si="0"/>
        <v>1</v>
      </c>
      <c r="G21" s="277">
        <v>0.5</v>
      </c>
      <c r="H21" s="272">
        <f t="shared" si="1"/>
        <v>1</v>
      </c>
      <c r="I21" s="277">
        <v>0.5</v>
      </c>
      <c r="J21" s="272">
        <f t="shared" si="2"/>
        <v>1</v>
      </c>
      <c r="K21" s="277">
        <v>0.5</v>
      </c>
      <c r="L21" s="272">
        <f t="shared" si="3"/>
        <v>1</v>
      </c>
      <c r="M21" s="391">
        <v>0.9</v>
      </c>
      <c r="N21" s="272">
        <f t="shared" si="4"/>
        <v>1.8</v>
      </c>
      <c r="O21" s="277">
        <v>0.5</v>
      </c>
      <c r="P21" s="272">
        <f t="shared" si="5"/>
        <v>1</v>
      </c>
      <c r="Q21" s="391">
        <v>0.9</v>
      </c>
      <c r="R21" s="272">
        <f t="shared" si="6"/>
        <v>1.8</v>
      </c>
      <c r="S21" s="391">
        <v>1</v>
      </c>
      <c r="T21" s="272">
        <f t="shared" si="7"/>
        <v>2</v>
      </c>
    </row>
    <row r="22" spans="1:20" ht="17" customHeight="1" x14ac:dyDescent="0.2">
      <c r="A22" s="623" t="s">
        <v>167</v>
      </c>
      <c r="B22" s="388" t="s">
        <v>210</v>
      </c>
      <c r="C22" s="344" t="s">
        <v>176</v>
      </c>
      <c r="D22" s="254">
        <f>'Importance weights'!D22</f>
        <v>4</v>
      </c>
      <c r="E22" s="278">
        <v>0.75</v>
      </c>
      <c r="F22" s="272">
        <f t="shared" si="0"/>
        <v>3</v>
      </c>
      <c r="G22" s="278">
        <v>0.75</v>
      </c>
      <c r="H22" s="272">
        <f t="shared" si="1"/>
        <v>3</v>
      </c>
      <c r="I22" s="278">
        <v>0.75</v>
      </c>
      <c r="J22" s="272">
        <f t="shared" si="2"/>
        <v>3</v>
      </c>
      <c r="K22" s="278">
        <v>0.75</v>
      </c>
      <c r="L22" s="272">
        <f t="shared" si="3"/>
        <v>3</v>
      </c>
      <c r="M22" s="278">
        <v>0.75</v>
      </c>
      <c r="N22" s="272">
        <f t="shared" si="4"/>
        <v>3</v>
      </c>
      <c r="O22" s="391">
        <v>0.6</v>
      </c>
      <c r="P22" s="272">
        <f t="shared" si="5"/>
        <v>2.4</v>
      </c>
      <c r="Q22" s="391">
        <v>1</v>
      </c>
      <c r="R22" s="272">
        <f t="shared" si="6"/>
        <v>4</v>
      </c>
      <c r="S22" s="391">
        <v>1</v>
      </c>
      <c r="T22" s="272">
        <f t="shared" si="7"/>
        <v>4</v>
      </c>
    </row>
    <row r="23" spans="1:20" x14ac:dyDescent="0.2">
      <c r="A23" s="624"/>
      <c r="B23" s="389" t="s">
        <v>211</v>
      </c>
      <c r="C23" s="344" t="s">
        <v>177</v>
      </c>
      <c r="D23" s="254">
        <f>'Importance weights'!D23</f>
        <v>4</v>
      </c>
      <c r="E23" s="278">
        <v>0</v>
      </c>
      <c r="F23" s="272">
        <f t="shared" si="0"/>
        <v>0</v>
      </c>
      <c r="G23" s="278">
        <v>0</v>
      </c>
      <c r="H23" s="272">
        <f t="shared" si="1"/>
        <v>0</v>
      </c>
      <c r="I23" s="278">
        <v>0</v>
      </c>
      <c r="J23" s="272">
        <f t="shared" si="2"/>
        <v>0</v>
      </c>
      <c r="K23" s="391">
        <v>1</v>
      </c>
      <c r="L23" s="272">
        <f t="shared" si="3"/>
        <v>4</v>
      </c>
      <c r="M23" s="278">
        <v>0</v>
      </c>
      <c r="N23" s="272">
        <f t="shared" si="4"/>
        <v>0</v>
      </c>
      <c r="O23" s="278">
        <v>0</v>
      </c>
      <c r="P23" s="272">
        <f t="shared" si="5"/>
        <v>0</v>
      </c>
      <c r="Q23" s="278">
        <v>0</v>
      </c>
      <c r="R23" s="272">
        <f t="shared" si="6"/>
        <v>0</v>
      </c>
      <c r="S23" s="278">
        <v>1</v>
      </c>
      <c r="T23" s="272">
        <f t="shared" si="7"/>
        <v>4</v>
      </c>
    </row>
    <row r="24" spans="1:20" x14ac:dyDescent="0.2">
      <c r="A24" s="624"/>
      <c r="B24" s="389" t="s">
        <v>212</v>
      </c>
      <c r="C24" s="344" t="s">
        <v>123</v>
      </c>
      <c r="D24" s="254">
        <f>'Importance weights'!D24</f>
        <v>1</v>
      </c>
      <c r="E24" s="278">
        <v>0</v>
      </c>
      <c r="F24" s="272">
        <f t="shared" si="0"/>
        <v>0</v>
      </c>
      <c r="G24" s="278">
        <v>0</v>
      </c>
      <c r="H24" s="272">
        <f t="shared" si="1"/>
        <v>0</v>
      </c>
      <c r="I24" s="278">
        <v>0</v>
      </c>
      <c r="J24" s="272">
        <f t="shared" si="2"/>
        <v>0</v>
      </c>
      <c r="K24" s="391">
        <v>1</v>
      </c>
      <c r="L24" s="272">
        <f t="shared" si="3"/>
        <v>1</v>
      </c>
      <c r="M24" s="278">
        <v>0</v>
      </c>
      <c r="N24" s="272">
        <f t="shared" si="4"/>
        <v>0</v>
      </c>
      <c r="O24" s="278">
        <v>0</v>
      </c>
      <c r="P24" s="272">
        <f t="shared" si="5"/>
        <v>0</v>
      </c>
      <c r="Q24" s="278">
        <v>0</v>
      </c>
      <c r="R24" s="272">
        <f t="shared" si="6"/>
        <v>0</v>
      </c>
      <c r="S24" s="278">
        <v>1</v>
      </c>
      <c r="T24" s="272">
        <f t="shared" si="7"/>
        <v>1</v>
      </c>
    </row>
    <row r="25" spans="1:20" x14ac:dyDescent="0.2">
      <c r="A25" s="624"/>
      <c r="B25" s="389" t="s">
        <v>213</v>
      </c>
      <c r="C25" s="344" t="s">
        <v>178</v>
      </c>
      <c r="D25" s="254">
        <f>'Importance weights'!D25</f>
        <v>2</v>
      </c>
      <c r="E25" s="278">
        <v>0.5</v>
      </c>
      <c r="F25" s="272">
        <f t="shared" si="0"/>
        <v>1</v>
      </c>
      <c r="G25" s="278">
        <v>0.5</v>
      </c>
      <c r="H25" s="272">
        <f t="shared" si="1"/>
        <v>1</v>
      </c>
      <c r="I25" s="278">
        <v>0.5</v>
      </c>
      <c r="J25" s="272">
        <f t="shared" si="2"/>
        <v>1</v>
      </c>
      <c r="K25" s="278">
        <v>0.5</v>
      </c>
      <c r="L25" s="272">
        <f t="shared" si="3"/>
        <v>1</v>
      </c>
      <c r="M25" s="278">
        <v>0.5</v>
      </c>
      <c r="N25" s="272">
        <f t="shared" si="4"/>
        <v>1</v>
      </c>
      <c r="O25" s="391">
        <v>0.4</v>
      </c>
      <c r="P25" s="272">
        <f t="shared" si="5"/>
        <v>0.8</v>
      </c>
      <c r="Q25" s="391">
        <v>0.75</v>
      </c>
      <c r="R25" s="272">
        <f t="shared" si="6"/>
        <v>1.5</v>
      </c>
      <c r="S25" s="391">
        <v>0.75</v>
      </c>
      <c r="T25" s="272">
        <f t="shared" si="7"/>
        <v>1.5</v>
      </c>
    </row>
    <row r="26" spans="1:20" x14ac:dyDescent="0.2">
      <c r="A26" s="624"/>
      <c r="B26" s="389" t="s">
        <v>214</v>
      </c>
      <c r="C26" s="344" t="s">
        <v>179</v>
      </c>
      <c r="D26" s="254">
        <f>'Importance weights'!D26</f>
        <v>4</v>
      </c>
      <c r="E26" s="278">
        <v>0</v>
      </c>
      <c r="F26" s="272">
        <f t="shared" si="0"/>
        <v>0</v>
      </c>
      <c r="G26" s="278">
        <v>0</v>
      </c>
      <c r="H26" s="272">
        <f t="shared" si="1"/>
        <v>0</v>
      </c>
      <c r="I26" s="278">
        <v>0</v>
      </c>
      <c r="J26" s="272">
        <f t="shared" si="2"/>
        <v>0</v>
      </c>
      <c r="K26" s="391">
        <v>1</v>
      </c>
      <c r="L26" s="272">
        <f t="shared" si="3"/>
        <v>4</v>
      </c>
      <c r="M26" s="391">
        <v>1</v>
      </c>
      <c r="N26" s="272">
        <f t="shared" si="4"/>
        <v>4</v>
      </c>
      <c r="O26" s="278">
        <v>0</v>
      </c>
      <c r="P26" s="272">
        <f t="shared" si="5"/>
        <v>0</v>
      </c>
      <c r="Q26" s="278">
        <v>0</v>
      </c>
      <c r="R26" s="272">
        <f t="shared" si="6"/>
        <v>0</v>
      </c>
      <c r="S26" s="391">
        <v>1</v>
      </c>
      <c r="T26" s="272">
        <f t="shared" si="7"/>
        <v>4</v>
      </c>
    </row>
    <row r="27" spans="1:20" x14ac:dyDescent="0.2">
      <c r="A27" s="624"/>
      <c r="B27" s="389" t="s">
        <v>215</v>
      </c>
      <c r="C27" s="348" t="s">
        <v>180</v>
      </c>
      <c r="D27" s="254">
        <f>'Importance weights'!D27</f>
        <v>4</v>
      </c>
      <c r="E27" s="278">
        <v>0</v>
      </c>
      <c r="F27" s="272">
        <f t="shared" si="0"/>
        <v>0</v>
      </c>
      <c r="G27" s="278">
        <v>0</v>
      </c>
      <c r="H27" s="272">
        <f t="shared" si="1"/>
        <v>0</v>
      </c>
      <c r="I27" s="278">
        <v>0</v>
      </c>
      <c r="J27" s="272">
        <f t="shared" si="2"/>
        <v>0</v>
      </c>
      <c r="K27" s="278">
        <v>0</v>
      </c>
      <c r="L27" s="272">
        <f t="shared" si="3"/>
        <v>0</v>
      </c>
      <c r="M27" s="391">
        <v>1</v>
      </c>
      <c r="N27" s="272">
        <f t="shared" si="4"/>
        <v>4</v>
      </c>
      <c r="O27" s="278">
        <v>0</v>
      </c>
      <c r="P27" s="272">
        <f t="shared" si="5"/>
        <v>0</v>
      </c>
      <c r="Q27" s="278">
        <v>0</v>
      </c>
      <c r="R27" s="272">
        <f t="shared" si="6"/>
        <v>0</v>
      </c>
      <c r="S27" s="391">
        <v>1</v>
      </c>
      <c r="T27" s="272">
        <f t="shared" si="7"/>
        <v>4</v>
      </c>
    </row>
    <row r="28" spans="1:20" x14ac:dyDescent="0.2">
      <c r="A28" s="624"/>
      <c r="B28" s="389" t="s">
        <v>216</v>
      </c>
      <c r="C28" s="344" t="s">
        <v>194</v>
      </c>
      <c r="D28" s="254">
        <f>'Importance weights'!D28</f>
        <v>1</v>
      </c>
      <c r="E28" s="390">
        <v>0</v>
      </c>
      <c r="F28" s="272">
        <f t="shared" si="0"/>
        <v>0</v>
      </c>
      <c r="G28" s="390">
        <v>0</v>
      </c>
      <c r="H28" s="272">
        <f t="shared" si="1"/>
        <v>0</v>
      </c>
      <c r="I28" s="390">
        <v>0</v>
      </c>
      <c r="J28" s="272">
        <f t="shared" si="2"/>
        <v>0</v>
      </c>
      <c r="K28" s="392">
        <v>0.5</v>
      </c>
      <c r="L28" s="272">
        <f t="shared" si="3"/>
        <v>0.5</v>
      </c>
      <c r="M28" s="390">
        <v>0</v>
      </c>
      <c r="N28" s="272">
        <f t="shared" si="4"/>
        <v>0</v>
      </c>
      <c r="O28" s="390">
        <v>0</v>
      </c>
      <c r="P28" s="272">
        <f t="shared" si="5"/>
        <v>0</v>
      </c>
      <c r="Q28" s="390">
        <v>0</v>
      </c>
      <c r="R28" s="272">
        <f t="shared" si="6"/>
        <v>0</v>
      </c>
      <c r="S28" s="392">
        <v>0.5</v>
      </c>
      <c r="T28" s="272">
        <f t="shared" si="7"/>
        <v>0.5</v>
      </c>
    </row>
    <row r="29" spans="1:20" x14ac:dyDescent="0.2">
      <c r="A29" s="624"/>
      <c r="B29" s="389" t="s">
        <v>217</v>
      </c>
      <c r="C29" s="344" t="s">
        <v>195</v>
      </c>
      <c r="D29" s="254">
        <f>'Importance weights'!D29</f>
        <v>2</v>
      </c>
      <c r="E29" s="390">
        <v>0</v>
      </c>
      <c r="F29" s="272">
        <f t="shared" si="0"/>
        <v>0</v>
      </c>
      <c r="G29" s="390">
        <v>0</v>
      </c>
      <c r="H29" s="272">
        <f t="shared" si="1"/>
        <v>0</v>
      </c>
      <c r="I29" s="390">
        <v>0</v>
      </c>
      <c r="J29" s="272">
        <f t="shared" si="2"/>
        <v>0</v>
      </c>
      <c r="K29" s="390">
        <v>0</v>
      </c>
      <c r="L29" s="272">
        <f t="shared" si="3"/>
        <v>0</v>
      </c>
      <c r="M29" s="390">
        <v>0</v>
      </c>
      <c r="N29" s="272">
        <f t="shared" si="4"/>
        <v>0</v>
      </c>
      <c r="O29" s="390">
        <v>0</v>
      </c>
      <c r="P29" s="272">
        <f t="shared" si="5"/>
        <v>0</v>
      </c>
      <c r="Q29" s="390">
        <v>0</v>
      </c>
      <c r="R29" s="272">
        <f t="shared" si="6"/>
        <v>0</v>
      </c>
      <c r="S29" s="390">
        <v>0</v>
      </c>
      <c r="T29" s="272">
        <f t="shared" si="7"/>
        <v>0</v>
      </c>
    </row>
    <row r="30" spans="1:20" x14ac:dyDescent="0.2">
      <c r="A30" s="624"/>
      <c r="B30" s="389" t="s">
        <v>218</v>
      </c>
      <c r="C30" s="344" t="s">
        <v>196</v>
      </c>
      <c r="D30" s="254">
        <f>'Importance weights'!D30</f>
        <v>5</v>
      </c>
      <c r="E30" s="390">
        <v>0</v>
      </c>
      <c r="F30" s="272">
        <f t="shared" si="0"/>
        <v>0</v>
      </c>
      <c r="G30" s="390">
        <v>0</v>
      </c>
      <c r="H30" s="272">
        <f t="shared" si="1"/>
        <v>0</v>
      </c>
      <c r="I30" s="390">
        <v>0</v>
      </c>
      <c r="J30" s="272">
        <f t="shared" si="2"/>
        <v>0</v>
      </c>
      <c r="K30" s="390">
        <v>0</v>
      </c>
      <c r="L30" s="272">
        <f t="shared" si="3"/>
        <v>0</v>
      </c>
      <c r="M30" s="390">
        <v>0</v>
      </c>
      <c r="N30" s="272">
        <f t="shared" si="4"/>
        <v>0</v>
      </c>
      <c r="O30" s="390">
        <v>0</v>
      </c>
      <c r="P30" s="272">
        <f t="shared" si="5"/>
        <v>0</v>
      </c>
      <c r="Q30" s="390">
        <v>0</v>
      </c>
      <c r="R30" s="272">
        <f t="shared" si="6"/>
        <v>0</v>
      </c>
      <c r="S30" s="390">
        <v>0</v>
      </c>
      <c r="T30" s="272">
        <f t="shared" si="7"/>
        <v>0</v>
      </c>
    </row>
    <row r="31" spans="1:20" x14ac:dyDescent="0.2">
      <c r="A31" s="624"/>
      <c r="B31" s="389" t="s">
        <v>219</v>
      </c>
      <c r="C31" s="348" t="s">
        <v>197</v>
      </c>
      <c r="D31" s="254">
        <f>'Importance weights'!D31</f>
        <v>1</v>
      </c>
      <c r="E31" s="390">
        <v>0.75</v>
      </c>
      <c r="F31" s="272">
        <f t="shared" si="0"/>
        <v>0.75</v>
      </c>
      <c r="G31" s="390">
        <v>0.75</v>
      </c>
      <c r="H31" s="272">
        <f t="shared" si="1"/>
        <v>0.75</v>
      </c>
      <c r="I31" s="390">
        <v>0.75</v>
      </c>
      <c r="J31" s="272">
        <f t="shared" si="2"/>
        <v>0.75</v>
      </c>
      <c r="K31" s="390">
        <v>0.75</v>
      </c>
      <c r="L31" s="272">
        <f t="shared" si="3"/>
        <v>0.75</v>
      </c>
      <c r="M31" s="390">
        <v>0.75</v>
      </c>
      <c r="N31" s="272">
        <f t="shared" si="4"/>
        <v>0.75</v>
      </c>
      <c r="O31" s="392">
        <v>0.5</v>
      </c>
      <c r="P31" s="272">
        <f t="shared" si="5"/>
        <v>0.5</v>
      </c>
      <c r="Q31" s="392">
        <v>1</v>
      </c>
      <c r="R31" s="272">
        <f t="shared" si="6"/>
        <v>1</v>
      </c>
      <c r="S31" s="392">
        <v>1</v>
      </c>
      <c r="T31" s="272">
        <f t="shared" si="7"/>
        <v>1</v>
      </c>
    </row>
    <row r="32" spans="1:20" x14ac:dyDescent="0.2">
      <c r="A32" s="418"/>
      <c r="B32" s="397" t="s">
        <v>244</v>
      </c>
      <c r="C32" s="414" t="s">
        <v>245</v>
      </c>
      <c r="D32" s="254">
        <f>'Importance weights'!D32</f>
        <v>1</v>
      </c>
      <c r="E32" s="390">
        <v>0.25</v>
      </c>
      <c r="F32" s="272">
        <f t="shared" ref="F32" si="8">E32*D32</f>
        <v>0.25</v>
      </c>
      <c r="G32" s="390">
        <v>0.25</v>
      </c>
      <c r="H32" s="272">
        <f t="shared" ref="H32" si="9">G32*D32</f>
        <v>0.25</v>
      </c>
      <c r="I32" s="390">
        <v>0.25</v>
      </c>
      <c r="J32" s="272">
        <f t="shared" ref="J32" si="10">I32*D32</f>
        <v>0.25</v>
      </c>
      <c r="K32" s="392">
        <v>0.75</v>
      </c>
      <c r="L32" s="272">
        <f t="shared" ref="L32" si="11">D32*K32</f>
        <v>0.75</v>
      </c>
      <c r="M32" s="390">
        <v>0.75</v>
      </c>
      <c r="N32" s="272">
        <f t="shared" ref="N32" si="12">M32*D32</f>
        <v>0.75</v>
      </c>
      <c r="O32" s="392">
        <v>0</v>
      </c>
      <c r="P32" s="272">
        <f t="shared" ref="P32" si="13">O32*D32</f>
        <v>0</v>
      </c>
      <c r="Q32" s="392">
        <v>0.5</v>
      </c>
      <c r="R32" s="272">
        <f t="shared" ref="R32" si="14">Q32*D32</f>
        <v>0.5</v>
      </c>
      <c r="S32" s="392">
        <v>1</v>
      </c>
      <c r="T32" s="272">
        <f t="shared" ref="T32" si="15">S32*D32</f>
        <v>1</v>
      </c>
    </row>
    <row r="33" spans="1:20" x14ac:dyDescent="0.2">
      <c r="H33" s="46"/>
      <c r="J33" s="46"/>
      <c r="L33" s="9"/>
      <c r="N33" s="9"/>
      <c r="P33" s="46"/>
    </row>
    <row r="34" spans="1:20" ht="17" x14ac:dyDescent="0.2">
      <c r="C34" s="267" t="s">
        <v>138</v>
      </c>
      <c r="D34" s="46">
        <f>SUM(D4:D32)</f>
        <v>123</v>
      </c>
      <c r="E34" s="271" t="s">
        <v>138</v>
      </c>
      <c r="F34" s="48">
        <f>SUM(F4:F32)</f>
        <v>68.25</v>
      </c>
      <c r="G34" s="271" t="s">
        <v>138</v>
      </c>
      <c r="H34" s="48">
        <f>SUM(H4:H32)</f>
        <v>71.5</v>
      </c>
      <c r="I34" s="271" t="s">
        <v>138</v>
      </c>
      <c r="J34" s="48">
        <f>SUM(J4:J32)</f>
        <v>73.75</v>
      </c>
      <c r="K34" s="271" t="s">
        <v>138</v>
      </c>
      <c r="L34" s="48">
        <f>SUM(L4:L32)</f>
        <v>80.25</v>
      </c>
      <c r="M34" s="271" t="s">
        <v>138</v>
      </c>
      <c r="N34" s="48">
        <f>SUM(N4:N32)</f>
        <v>89.5</v>
      </c>
      <c r="O34" s="271" t="s">
        <v>138</v>
      </c>
      <c r="P34" s="48">
        <f>SUM(P4:P32)</f>
        <v>60.15</v>
      </c>
      <c r="Q34" s="271" t="s">
        <v>138</v>
      </c>
      <c r="R34" s="48">
        <f>SUM(R4:R32)</f>
        <v>87.5</v>
      </c>
      <c r="S34" s="271" t="s">
        <v>138</v>
      </c>
      <c r="T34" s="48">
        <f>SUM(T4:T32)</f>
        <v>114</v>
      </c>
    </row>
    <row r="35" spans="1:20" x14ac:dyDescent="0.2">
      <c r="E35" s="279" t="s">
        <v>139</v>
      </c>
      <c r="F35" s="280">
        <f>F34/D34</f>
        <v>0.55487804878048785</v>
      </c>
      <c r="G35" s="271" t="s">
        <v>139</v>
      </c>
      <c r="H35" s="48">
        <f>H34/D34</f>
        <v>0.58130081300813008</v>
      </c>
      <c r="I35" s="271" t="s">
        <v>139</v>
      </c>
      <c r="J35" s="48">
        <f>J34/D34</f>
        <v>0.59959349593495936</v>
      </c>
      <c r="K35" s="271" t="s">
        <v>139</v>
      </c>
      <c r="L35" s="48">
        <f>L34/D34</f>
        <v>0.65243902439024393</v>
      </c>
      <c r="M35" s="271" t="s">
        <v>139</v>
      </c>
      <c r="N35" s="48">
        <f>N34/D34</f>
        <v>0.72764227642276424</v>
      </c>
      <c r="O35" s="271" t="s">
        <v>139</v>
      </c>
      <c r="P35" s="48">
        <f>P34/D34</f>
        <v>0.48902439024390243</v>
      </c>
      <c r="Q35" s="271" t="s">
        <v>139</v>
      </c>
      <c r="R35" s="48">
        <f>R34/D34</f>
        <v>0.71138211382113825</v>
      </c>
      <c r="S35" s="271" t="s">
        <v>139</v>
      </c>
      <c r="T35" s="48">
        <f>T34/D34</f>
        <v>0.92682926829268297</v>
      </c>
    </row>
    <row r="36" spans="1:20" x14ac:dyDescent="0.2">
      <c r="G36" s="270" t="s">
        <v>140</v>
      </c>
      <c r="H36" s="48">
        <f>H35-F35</f>
        <v>2.6422764227642226E-2</v>
      </c>
      <c r="I36" s="270" t="s">
        <v>140</v>
      </c>
      <c r="J36" s="48">
        <f>J35-F35</f>
        <v>4.471544715447151E-2</v>
      </c>
      <c r="K36" s="270" t="s">
        <v>140</v>
      </c>
      <c r="L36" s="48">
        <f>L35-F35</f>
        <v>9.7560975609756073E-2</v>
      </c>
      <c r="M36" s="270" t="s">
        <v>140</v>
      </c>
      <c r="N36" s="48">
        <f>N35-F35</f>
        <v>0.17276422764227639</v>
      </c>
      <c r="O36" s="270" t="s">
        <v>140</v>
      </c>
      <c r="P36" s="48">
        <f>P35-F35</f>
        <v>-6.5853658536585424E-2</v>
      </c>
      <c r="Q36" s="270" t="s">
        <v>140</v>
      </c>
      <c r="R36" s="48">
        <f>R35-F35</f>
        <v>0.1565040650406504</v>
      </c>
      <c r="S36" s="270" t="s">
        <v>140</v>
      </c>
      <c r="T36" s="48">
        <f>T35-F35</f>
        <v>0.37195121951219512</v>
      </c>
    </row>
    <row r="37" spans="1:20" x14ac:dyDescent="0.2">
      <c r="L37" s="9"/>
    </row>
    <row r="38" spans="1:20" x14ac:dyDescent="0.2">
      <c r="L38" s="9"/>
    </row>
    <row r="39" spans="1:20" x14ac:dyDescent="0.2">
      <c r="L39" s="9"/>
    </row>
    <row r="40" spans="1:20" x14ac:dyDescent="0.2">
      <c r="A40" s="394" t="s">
        <v>201</v>
      </c>
      <c r="L40" s="9"/>
    </row>
    <row r="41" spans="1:20" x14ac:dyDescent="0.2">
      <c r="L41" s="9"/>
    </row>
    <row r="42" spans="1:20" x14ac:dyDescent="0.2">
      <c r="A42" t="s">
        <v>339</v>
      </c>
    </row>
    <row r="44" spans="1:20" x14ac:dyDescent="0.2">
      <c r="A44" s="216" t="s">
        <v>273</v>
      </c>
    </row>
    <row r="45" spans="1:20" x14ac:dyDescent="0.2">
      <c r="A45" s="53">
        <v>0</v>
      </c>
      <c r="B45" t="s">
        <v>280</v>
      </c>
    </row>
    <row r="46" spans="1:20" x14ac:dyDescent="0.2">
      <c r="A46" s="53" t="s">
        <v>279</v>
      </c>
      <c r="B46" t="s">
        <v>285</v>
      </c>
    </row>
    <row r="47" spans="1:20" x14ac:dyDescent="0.2">
      <c r="A47" s="53">
        <v>0.75</v>
      </c>
      <c r="B47" t="s">
        <v>284</v>
      </c>
    </row>
    <row r="48" spans="1:20" x14ac:dyDescent="0.2">
      <c r="A48" s="53">
        <v>0.9</v>
      </c>
      <c r="B48" t="s">
        <v>278</v>
      </c>
    </row>
    <row r="49" spans="1:2" x14ac:dyDescent="0.2">
      <c r="A49" s="53">
        <v>0.95</v>
      </c>
      <c r="B49" t="s">
        <v>283</v>
      </c>
    </row>
    <row r="50" spans="1:2" x14ac:dyDescent="0.2">
      <c r="A50" s="53">
        <v>1</v>
      </c>
      <c r="B50" t="s">
        <v>274</v>
      </c>
    </row>
  </sheetData>
  <mergeCells count="16">
    <mergeCell ref="I2:J3"/>
    <mergeCell ref="A2:A3"/>
    <mergeCell ref="B2:B3"/>
    <mergeCell ref="C2:C3"/>
    <mergeCell ref="E2:E3"/>
    <mergeCell ref="G2:H3"/>
    <mergeCell ref="K2:L3"/>
    <mergeCell ref="M2:N3"/>
    <mergeCell ref="O2:P3"/>
    <mergeCell ref="Q2:R3"/>
    <mergeCell ref="S2:T3"/>
    <mergeCell ref="A22:A31"/>
    <mergeCell ref="A4:A8"/>
    <mergeCell ref="A10:A11"/>
    <mergeCell ref="A15:A18"/>
    <mergeCell ref="A19:A21"/>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62664-E3C4-D940-9061-91C80CC6D3E0}">
  <dimension ref="A3:V25"/>
  <sheetViews>
    <sheetView workbookViewId="0"/>
  </sheetViews>
  <sheetFormatPr baseColWidth="10" defaultColWidth="11" defaultRowHeight="16" x14ac:dyDescent="0.2"/>
  <cols>
    <col min="1" max="1" width="17.6640625" customWidth="1"/>
    <col min="2" max="3" width="18.6640625" style="46" customWidth="1"/>
    <col min="4" max="5" width="15.6640625" customWidth="1"/>
    <col min="6" max="6" width="16.33203125" customWidth="1"/>
    <col min="7" max="7" width="12.1640625" customWidth="1"/>
    <col min="8" max="8" width="10.6640625" customWidth="1"/>
    <col min="9" max="9" width="8.83203125" customWidth="1"/>
    <col min="10" max="10" width="9.33203125" style="265" customWidth="1"/>
    <col min="11" max="11" width="3.1640625" style="46" customWidth="1"/>
    <col min="12" max="12" width="9.5" style="46" customWidth="1"/>
    <col min="13" max="13" width="9.33203125" style="46" customWidth="1"/>
    <col min="14" max="14" width="9.5" style="282" customWidth="1"/>
    <col min="15" max="15" width="3.5" customWidth="1"/>
    <col min="16" max="18" width="9.5" customWidth="1"/>
    <col min="19" max="19" width="3.83203125" customWidth="1"/>
    <col min="23" max="23" width="17.33203125" customWidth="1"/>
    <col min="24" max="24" width="15.83203125" customWidth="1"/>
  </cols>
  <sheetData>
    <row r="3" spans="1:22" ht="22" thickBot="1" x14ac:dyDescent="0.3">
      <c r="A3" s="45" t="s">
        <v>144</v>
      </c>
    </row>
    <row r="4" spans="1:22" ht="35" thickBot="1" x14ac:dyDescent="0.25">
      <c r="A4" s="41" t="s">
        <v>145</v>
      </c>
      <c r="B4" s="42" t="s">
        <v>146</v>
      </c>
      <c r="C4" s="42" t="s">
        <v>147</v>
      </c>
      <c r="D4" s="42" t="s">
        <v>148</v>
      </c>
      <c r="E4" s="42" t="s">
        <v>149</v>
      </c>
      <c r="F4" s="42" t="s">
        <v>150</v>
      </c>
      <c r="G4" s="47" t="s">
        <v>151</v>
      </c>
      <c r="H4" s="47" t="s">
        <v>152</v>
      </c>
      <c r="I4" s="47" t="s">
        <v>153</v>
      </c>
      <c r="K4"/>
      <c r="L4" s="287" t="s">
        <v>154</v>
      </c>
      <c r="M4" s="288" t="s">
        <v>155</v>
      </c>
      <c r="N4" s="289" t="s">
        <v>156</v>
      </c>
      <c r="P4" s="290" t="s">
        <v>154</v>
      </c>
      <c r="Q4" s="290" t="s">
        <v>155</v>
      </c>
      <c r="R4" s="291" t="s">
        <v>156</v>
      </c>
      <c r="T4" s="292" t="s">
        <v>154</v>
      </c>
      <c r="U4" s="292" t="s">
        <v>155</v>
      </c>
      <c r="V4" s="293" t="s">
        <v>156</v>
      </c>
    </row>
    <row r="5" spans="1:22" ht="18" thickBot="1" x14ac:dyDescent="0.25">
      <c r="A5" s="43" t="s">
        <v>142</v>
      </c>
      <c r="B5" s="44">
        <v>4</v>
      </c>
      <c r="C5" s="51">
        <f>B5/B9</f>
        <v>0.44444444444444442</v>
      </c>
      <c r="D5" s="44">
        <v>20</v>
      </c>
      <c r="E5" s="44">
        <v>1</v>
      </c>
      <c r="F5" s="44">
        <v>0.5</v>
      </c>
      <c r="G5" s="52">
        <f>C5*E5</f>
        <v>0.44444444444444442</v>
      </c>
      <c r="H5" s="48">
        <f>F5/D5</f>
        <v>2.5000000000000001E-2</v>
      </c>
      <c r="I5" s="46">
        <f>B5*E5</f>
        <v>4</v>
      </c>
      <c r="K5"/>
      <c r="L5" s="281">
        <v>0</v>
      </c>
      <c r="M5" s="53">
        <v>0.5</v>
      </c>
      <c r="N5" s="282">
        <f>G5*(M5/D5)</f>
        <v>1.1111111111111112E-2</v>
      </c>
      <c r="P5" s="281">
        <v>4</v>
      </c>
      <c r="Q5" s="53">
        <v>0.5</v>
      </c>
      <c r="R5" s="282">
        <f>G5*(Q5/D5)*EXP((-1*P5*Q5)/D5)</f>
        <v>1.005374908928844E-2</v>
      </c>
      <c r="T5" s="281">
        <v>4</v>
      </c>
      <c r="U5" s="53">
        <v>0.5</v>
      </c>
      <c r="V5" s="282">
        <f t="shared" ref="V5:V7" si="0">G5*(U5/D5)*EXP(-1*T5*(U5/D5))</f>
        <v>1.005374908928844E-2</v>
      </c>
    </row>
    <row r="6" spans="1:22" ht="18" thickBot="1" x14ac:dyDescent="0.25">
      <c r="A6" s="43" t="s">
        <v>141</v>
      </c>
      <c r="B6" s="44">
        <v>2</v>
      </c>
      <c r="C6" s="51">
        <f>B6/B9</f>
        <v>0.22222222222222221</v>
      </c>
      <c r="D6" s="44">
        <v>10</v>
      </c>
      <c r="E6" s="44">
        <v>1</v>
      </c>
      <c r="F6" s="44">
        <v>0.5</v>
      </c>
      <c r="G6" s="52">
        <f t="shared" ref="G6:G8" si="1">C6*E6</f>
        <v>0.22222222222222221</v>
      </c>
      <c r="H6" s="48">
        <f t="shared" ref="H6:H8" si="2">F6/D6</f>
        <v>0.05</v>
      </c>
      <c r="I6" s="46">
        <f t="shared" ref="I6:I8" si="3">B6*E6</f>
        <v>2</v>
      </c>
      <c r="K6"/>
      <c r="L6" s="281">
        <v>0</v>
      </c>
      <c r="M6" s="53">
        <v>0.5</v>
      </c>
      <c r="N6" s="282">
        <f t="shared" ref="N6:N8" si="4">G6*(M6/D6)</f>
        <v>1.1111111111111112E-2</v>
      </c>
      <c r="P6" s="281">
        <v>4</v>
      </c>
      <c r="Q6" s="53">
        <v>0.5</v>
      </c>
      <c r="R6" s="282">
        <f t="shared" ref="R6:R8" si="5">G6*(Q6/D6)*EXP((-1*P6*Q6)/D6)</f>
        <v>9.0970083675331308E-3</v>
      </c>
      <c r="T6" s="281">
        <v>4</v>
      </c>
      <c r="U6" s="53">
        <v>0.5</v>
      </c>
      <c r="V6" s="282">
        <f t="shared" si="0"/>
        <v>9.0970083675331308E-3</v>
      </c>
    </row>
    <row r="7" spans="1:22" ht="18" thickBot="1" x14ac:dyDescent="0.25">
      <c r="A7" s="43" t="s">
        <v>143</v>
      </c>
      <c r="B7" s="44">
        <v>2</v>
      </c>
      <c r="C7" s="51">
        <f>B7/B9</f>
        <v>0.22222222222222221</v>
      </c>
      <c r="D7" s="44">
        <v>15</v>
      </c>
      <c r="E7" s="44">
        <v>0</v>
      </c>
      <c r="F7" s="44">
        <v>0.1</v>
      </c>
      <c r="G7" s="52">
        <f t="shared" si="1"/>
        <v>0</v>
      </c>
      <c r="H7" s="48">
        <f t="shared" si="2"/>
        <v>6.6666666666666671E-3</v>
      </c>
      <c r="I7" s="46">
        <f t="shared" si="3"/>
        <v>0</v>
      </c>
      <c r="K7"/>
      <c r="L7" s="281">
        <v>0</v>
      </c>
      <c r="M7" s="53">
        <v>0.1</v>
      </c>
      <c r="N7" s="282">
        <f t="shared" si="4"/>
        <v>0</v>
      </c>
      <c r="P7" s="281">
        <v>0</v>
      </c>
      <c r="Q7" s="53">
        <v>0.75</v>
      </c>
      <c r="R7" s="282">
        <f t="shared" si="5"/>
        <v>0</v>
      </c>
      <c r="T7" s="281">
        <v>0</v>
      </c>
      <c r="U7" s="53">
        <v>0.75</v>
      </c>
      <c r="V7" s="282">
        <f t="shared" si="0"/>
        <v>0</v>
      </c>
    </row>
    <row r="8" spans="1:22" ht="18" thickBot="1" x14ac:dyDescent="0.25">
      <c r="A8" s="43" t="s">
        <v>157</v>
      </c>
      <c r="B8" s="44">
        <v>1</v>
      </c>
      <c r="C8" s="51">
        <f>B8/B9</f>
        <v>0.1111111111111111</v>
      </c>
      <c r="D8" s="44">
        <v>5</v>
      </c>
      <c r="E8" s="44">
        <v>1</v>
      </c>
      <c r="F8" s="44">
        <v>0.1</v>
      </c>
      <c r="G8" s="52">
        <f t="shared" si="1"/>
        <v>0.1111111111111111</v>
      </c>
      <c r="H8" s="48">
        <f t="shared" si="2"/>
        <v>0.02</v>
      </c>
      <c r="I8" s="46">
        <f t="shared" si="3"/>
        <v>1</v>
      </c>
      <c r="J8" s="283" t="s">
        <v>158</v>
      </c>
      <c r="K8"/>
      <c r="L8" s="281">
        <v>0</v>
      </c>
      <c r="M8" s="53">
        <v>0.1</v>
      </c>
      <c r="N8" s="282">
        <f t="shared" si="4"/>
        <v>2.2222222222222222E-3</v>
      </c>
      <c r="P8" s="281">
        <v>0</v>
      </c>
      <c r="Q8" s="53">
        <v>0.75</v>
      </c>
      <c r="R8" s="282">
        <f t="shared" si="5"/>
        <v>1.6666666666666666E-2</v>
      </c>
      <c r="T8" s="281">
        <v>6</v>
      </c>
      <c r="U8" s="53">
        <v>0.75</v>
      </c>
      <c r="V8" s="282">
        <f>G8*(U8/D8)*EXP(-1*T8*(U8/D8))</f>
        <v>6.7761609956766529E-3</v>
      </c>
    </row>
    <row r="9" spans="1:22" ht="17" x14ac:dyDescent="0.2">
      <c r="A9" s="49" t="s">
        <v>159</v>
      </c>
      <c r="B9" s="46">
        <f>SUM(B5:B8)</f>
        <v>9</v>
      </c>
      <c r="I9" s="46">
        <f>SUM(I5:I8)</f>
        <v>7</v>
      </c>
      <c r="J9" s="285">
        <f>I9/B9</f>
        <v>0.77777777777777779</v>
      </c>
      <c r="K9"/>
      <c r="L9" s="281"/>
      <c r="M9" s="281"/>
      <c r="P9" s="281"/>
      <c r="Q9" s="281"/>
      <c r="R9" s="282"/>
    </row>
    <row r="10" spans="1:22" x14ac:dyDescent="0.2">
      <c r="K10"/>
      <c r="L10" s="294"/>
      <c r="M10" s="295" t="s">
        <v>160</v>
      </c>
      <c r="N10" s="296">
        <f>G5*(1-EXP(-1*P5/D5)) + G6*(1-EXP(-1*P6/D6))</f>
        <v>0.15382632173519933</v>
      </c>
      <c r="O10" s="265"/>
      <c r="P10" s="294"/>
      <c r="Q10" s="295" t="s">
        <v>160</v>
      </c>
      <c r="R10" s="296">
        <f>G5*(1-EXP(-1*T5/D5))+G6*(1-EXP(-1*T6/D6))+G8*(1-EXP(-1*T8/D8))</f>
        <v>0.23147140930051019</v>
      </c>
    </row>
    <row r="11" spans="1:22" ht="22" thickBot="1" x14ac:dyDescent="0.3">
      <c r="A11" s="45" t="s">
        <v>161</v>
      </c>
      <c r="K11"/>
      <c r="L11" s="294"/>
      <c r="M11" s="295" t="s">
        <v>162</v>
      </c>
      <c r="N11" s="297">
        <f>N10/J9</f>
        <v>0.19777669937382772</v>
      </c>
      <c r="O11" s="265"/>
      <c r="P11" s="294"/>
      <c r="Q11" s="295" t="s">
        <v>162</v>
      </c>
      <c r="R11" s="297">
        <f>R10/J9</f>
        <v>0.29760609767208451</v>
      </c>
    </row>
    <row r="12" spans="1:22" ht="35" thickBot="1" x14ac:dyDescent="0.25">
      <c r="A12" s="41" t="s">
        <v>145</v>
      </c>
      <c r="B12" s="42" t="s">
        <v>146</v>
      </c>
      <c r="C12" s="42" t="s">
        <v>147</v>
      </c>
      <c r="D12" s="42" t="s">
        <v>148</v>
      </c>
      <c r="E12" s="42" t="s">
        <v>149</v>
      </c>
      <c r="F12" s="42" t="s">
        <v>150</v>
      </c>
      <c r="G12" s="50" t="s">
        <v>151</v>
      </c>
      <c r="H12" s="50" t="s">
        <v>152</v>
      </c>
      <c r="I12" s="50" t="s">
        <v>153</v>
      </c>
      <c r="K12"/>
      <c r="L12" s="128"/>
      <c r="M12" s="128"/>
      <c r="N12" s="286"/>
      <c r="P12" s="128"/>
      <c r="Q12" s="128"/>
      <c r="R12" s="286"/>
    </row>
    <row r="13" spans="1:22" ht="18" thickBot="1" x14ac:dyDescent="0.25">
      <c r="A13" s="43" t="s">
        <v>142</v>
      </c>
      <c r="B13" s="44">
        <v>4</v>
      </c>
      <c r="C13" s="51">
        <f>B13/B17</f>
        <v>0.44444444444444442</v>
      </c>
      <c r="D13" s="44">
        <v>20</v>
      </c>
      <c r="E13" s="44">
        <v>0.75</v>
      </c>
      <c r="F13" s="44">
        <v>0.75</v>
      </c>
      <c r="G13" s="52">
        <f>C13*E13</f>
        <v>0.33333333333333331</v>
      </c>
      <c r="H13" s="48">
        <f>F13/D13</f>
        <v>3.7499999999999999E-2</v>
      </c>
      <c r="I13" s="53">
        <f>B13*E13</f>
        <v>3</v>
      </c>
      <c r="K13"/>
      <c r="L13" s="281"/>
      <c r="M13" s="281"/>
      <c r="P13" s="281"/>
      <c r="Q13" s="281"/>
      <c r="R13" s="282"/>
    </row>
    <row r="14" spans="1:22" ht="18" thickBot="1" x14ac:dyDescent="0.25">
      <c r="A14" s="43" t="s">
        <v>141</v>
      </c>
      <c r="B14" s="44">
        <v>2</v>
      </c>
      <c r="C14" s="51">
        <f>B14/B17</f>
        <v>0.22222222222222221</v>
      </c>
      <c r="D14" s="44">
        <v>10</v>
      </c>
      <c r="E14" s="44">
        <v>0.75</v>
      </c>
      <c r="F14" s="44">
        <v>0.75</v>
      </c>
      <c r="G14" s="52">
        <f t="shared" ref="G14:G16" si="6">C14*E14</f>
        <v>0.16666666666666666</v>
      </c>
      <c r="H14" s="48">
        <f t="shared" ref="H14:H16" si="7">F14/D14</f>
        <v>7.4999999999999997E-2</v>
      </c>
      <c r="I14" s="53">
        <f t="shared" ref="I14:I16" si="8">B14*E14</f>
        <v>1.5</v>
      </c>
      <c r="K14"/>
      <c r="L14" s="281"/>
      <c r="M14" s="281"/>
      <c r="P14" s="281"/>
      <c r="Q14" s="281"/>
      <c r="R14" s="282"/>
    </row>
    <row r="15" spans="1:22" ht="18" thickBot="1" x14ac:dyDescent="0.25">
      <c r="A15" s="43" t="s">
        <v>143</v>
      </c>
      <c r="B15" s="44">
        <v>2</v>
      </c>
      <c r="C15" s="51">
        <f>B15/B17</f>
        <v>0.22222222222222221</v>
      </c>
      <c r="D15" s="44">
        <v>15</v>
      </c>
      <c r="E15" s="44">
        <v>0.75</v>
      </c>
      <c r="F15" s="44">
        <v>0.2</v>
      </c>
      <c r="G15" s="52">
        <f t="shared" si="6"/>
        <v>0.16666666666666666</v>
      </c>
      <c r="H15" s="48">
        <f t="shared" si="7"/>
        <v>1.3333333333333334E-2</v>
      </c>
      <c r="I15" s="53">
        <f t="shared" si="8"/>
        <v>1.5</v>
      </c>
      <c r="K15"/>
      <c r="L15" s="281"/>
      <c r="M15" s="634" t="s">
        <v>207</v>
      </c>
      <c r="N15" s="635"/>
      <c r="O15" s="635"/>
      <c r="P15" s="635"/>
      <c r="Q15" s="635"/>
      <c r="R15" s="635"/>
      <c r="S15" s="635"/>
      <c r="T15" s="636"/>
    </row>
    <row r="16" spans="1:22" ht="18" thickBot="1" x14ac:dyDescent="0.25">
      <c r="A16" s="43" t="s">
        <v>157</v>
      </c>
      <c r="B16" s="44">
        <v>1</v>
      </c>
      <c r="C16" s="51">
        <f>B16/B17</f>
        <v>0.1111111111111111</v>
      </c>
      <c r="D16" s="44">
        <v>5</v>
      </c>
      <c r="E16" s="44">
        <v>0.75</v>
      </c>
      <c r="F16" s="44">
        <v>0.2</v>
      </c>
      <c r="G16" s="52">
        <f t="shared" si="6"/>
        <v>8.3333333333333329E-2</v>
      </c>
      <c r="H16" s="48">
        <f t="shared" si="7"/>
        <v>0.04</v>
      </c>
      <c r="I16" s="53">
        <f t="shared" si="8"/>
        <v>0.75</v>
      </c>
      <c r="J16" s="283" t="s">
        <v>158</v>
      </c>
      <c r="K16"/>
      <c r="L16" s="281"/>
      <c r="M16" s="637"/>
      <c r="N16" s="638"/>
      <c r="O16" s="638"/>
      <c r="P16" s="638"/>
      <c r="Q16" s="638"/>
      <c r="R16" s="638"/>
      <c r="S16" s="638"/>
      <c r="T16" s="639"/>
    </row>
    <row r="17" spans="1:20" ht="17" x14ac:dyDescent="0.2">
      <c r="A17" s="49" t="s">
        <v>159</v>
      </c>
      <c r="B17" s="46">
        <f>SUM(B13:B16)</f>
        <v>9</v>
      </c>
      <c r="I17" s="53">
        <f>SUM(I13:I16)</f>
        <v>6.75</v>
      </c>
      <c r="J17" s="284">
        <f>I17/B17</f>
        <v>0.75</v>
      </c>
      <c r="K17"/>
      <c r="L17" s="281"/>
      <c r="M17" s="637"/>
      <c r="N17" s="638"/>
      <c r="O17" s="638"/>
      <c r="P17" s="638"/>
      <c r="Q17" s="638"/>
      <c r="R17" s="638"/>
      <c r="S17" s="638"/>
      <c r="T17" s="639"/>
    </row>
    <row r="18" spans="1:20" x14ac:dyDescent="0.2">
      <c r="K18"/>
      <c r="L18" s="281"/>
      <c r="M18" s="637"/>
      <c r="N18" s="638"/>
      <c r="O18" s="638"/>
      <c r="P18" s="638"/>
      <c r="Q18" s="638"/>
      <c r="R18" s="638"/>
      <c r="S18" s="638"/>
      <c r="T18" s="639"/>
    </row>
    <row r="19" spans="1:20" ht="22" thickBot="1" x14ac:dyDescent="0.3">
      <c r="A19" s="45" t="s">
        <v>163</v>
      </c>
      <c r="K19"/>
      <c r="L19" s="281"/>
      <c r="M19" s="637"/>
      <c r="N19" s="638"/>
      <c r="O19" s="638"/>
      <c r="P19" s="638"/>
      <c r="Q19" s="638"/>
      <c r="R19" s="638"/>
      <c r="S19" s="638"/>
      <c r="T19" s="639"/>
    </row>
    <row r="20" spans="1:20" ht="35" thickBot="1" x14ac:dyDescent="0.25">
      <c r="A20" s="41" t="s">
        <v>145</v>
      </c>
      <c r="B20" s="42" t="s">
        <v>146</v>
      </c>
      <c r="C20" s="42" t="s">
        <v>147</v>
      </c>
      <c r="D20" s="42" t="s">
        <v>148</v>
      </c>
      <c r="E20" s="42" t="s">
        <v>149</v>
      </c>
      <c r="F20" s="42" t="s">
        <v>150</v>
      </c>
      <c r="G20" s="50" t="s">
        <v>151</v>
      </c>
      <c r="H20" s="50" t="s">
        <v>152</v>
      </c>
      <c r="I20" s="50" t="s">
        <v>153</v>
      </c>
      <c r="K20"/>
      <c r="L20" s="128"/>
      <c r="M20" s="640"/>
      <c r="N20" s="641"/>
      <c r="O20" s="641"/>
      <c r="P20" s="641"/>
      <c r="Q20" s="641"/>
      <c r="R20" s="641"/>
      <c r="S20" s="641"/>
      <c r="T20" s="642"/>
    </row>
    <row r="21" spans="1:20" ht="18" thickBot="1" x14ac:dyDescent="0.25">
      <c r="A21" s="43" t="s">
        <v>142</v>
      </c>
      <c r="B21" s="44">
        <v>4</v>
      </c>
      <c r="C21" s="51">
        <f>B21/B25</f>
        <v>0.44444444444444442</v>
      </c>
      <c r="D21" s="44">
        <v>20</v>
      </c>
      <c r="E21" s="44">
        <v>0.25</v>
      </c>
      <c r="F21" s="44">
        <v>0.9</v>
      </c>
      <c r="G21" s="52">
        <f>C21*E21</f>
        <v>0.1111111111111111</v>
      </c>
      <c r="H21" s="48">
        <f>F21/D21</f>
        <v>4.4999999999999998E-2</v>
      </c>
      <c r="I21" s="53">
        <f>B21*E21</f>
        <v>1</v>
      </c>
      <c r="K21"/>
      <c r="L21" s="281"/>
      <c r="M21" s="281"/>
      <c r="P21" s="281"/>
      <c r="Q21" s="281"/>
      <c r="R21" s="282"/>
    </row>
    <row r="22" spans="1:20" ht="18" thickBot="1" x14ac:dyDescent="0.25">
      <c r="A22" s="43" t="s">
        <v>141</v>
      </c>
      <c r="B22" s="44">
        <v>2</v>
      </c>
      <c r="C22" s="51">
        <f>B22/B25</f>
        <v>0.22222222222222221</v>
      </c>
      <c r="D22" s="44">
        <v>10</v>
      </c>
      <c r="E22" s="44">
        <v>0.25</v>
      </c>
      <c r="F22" s="44">
        <v>0.9</v>
      </c>
      <c r="G22" s="52">
        <f t="shared" ref="G22:G24" si="9">C22*E22</f>
        <v>5.5555555555555552E-2</v>
      </c>
      <c r="H22" s="48">
        <f t="shared" ref="H22:H24" si="10">F22/D22</f>
        <v>0.09</v>
      </c>
      <c r="I22" s="53">
        <f t="shared" ref="I22:I24" si="11">B22*E22</f>
        <v>0.5</v>
      </c>
      <c r="K22"/>
      <c r="L22" s="281"/>
      <c r="M22" s="281"/>
      <c r="P22" s="281"/>
      <c r="Q22" s="281"/>
      <c r="R22" s="282"/>
    </row>
    <row r="23" spans="1:20" ht="18" thickBot="1" x14ac:dyDescent="0.25">
      <c r="A23" s="43" t="s">
        <v>143</v>
      </c>
      <c r="B23" s="44">
        <v>2</v>
      </c>
      <c r="C23" s="51">
        <f>B23/B25</f>
        <v>0.22222222222222221</v>
      </c>
      <c r="D23" s="44">
        <v>15</v>
      </c>
      <c r="E23" s="44">
        <v>1</v>
      </c>
      <c r="F23" s="44">
        <v>0.95</v>
      </c>
      <c r="G23" s="52">
        <f t="shared" si="9"/>
        <v>0.22222222222222221</v>
      </c>
      <c r="H23" s="48">
        <f t="shared" si="10"/>
        <v>6.3333333333333325E-2</v>
      </c>
      <c r="I23" s="53">
        <f t="shared" si="11"/>
        <v>2</v>
      </c>
      <c r="K23"/>
      <c r="L23" s="281"/>
      <c r="M23" s="281"/>
      <c r="P23" s="281"/>
      <c r="Q23" s="281"/>
      <c r="R23" s="282"/>
    </row>
    <row r="24" spans="1:20" ht="18" thickBot="1" x14ac:dyDescent="0.25">
      <c r="A24" s="43" t="s">
        <v>157</v>
      </c>
      <c r="B24" s="44">
        <v>1</v>
      </c>
      <c r="C24" s="51">
        <f>B24/B25</f>
        <v>0.1111111111111111</v>
      </c>
      <c r="D24" s="44">
        <v>5</v>
      </c>
      <c r="E24" s="44">
        <v>1</v>
      </c>
      <c r="F24" s="44">
        <v>0.75</v>
      </c>
      <c r="G24" s="52">
        <f t="shared" si="9"/>
        <v>0.1111111111111111</v>
      </c>
      <c r="H24" s="48">
        <f t="shared" si="10"/>
        <v>0.15</v>
      </c>
      <c r="I24" s="53">
        <f t="shared" si="11"/>
        <v>1</v>
      </c>
      <c r="J24" s="283" t="s">
        <v>158</v>
      </c>
      <c r="K24"/>
      <c r="L24" s="281"/>
      <c r="M24" s="281"/>
      <c r="P24" s="281"/>
      <c r="Q24" s="281"/>
      <c r="R24" s="282"/>
    </row>
    <row r="25" spans="1:20" ht="17" x14ac:dyDescent="0.2">
      <c r="A25" s="49" t="s">
        <v>159</v>
      </c>
      <c r="B25" s="46">
        <f>SUM(B21:B24)</f>
        <v>9</v>
      </c>
      <c r="I25" s="53">
        <f>SUM(I21:I24)</f>
        <v>4.5</v>
      </c>
      <c r="J25" s="284">
        <f>I25/B25</f>
        <v>0.5</v>
      </c>
      <c r="K25"/>
      <c r="L25" s="281"/>
      <c r="M25" s="281"/>
    </row>
  </sheetData>
  <mergeCells count="1">
    <mergeCell ref="M15:T20"/>
  </mergeCell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d750d16-eacc-4d77-a5af-00970c9c3e70">
      <Terms xmlns="http://schemas.microsoft.com/office/infopath/2007/PartnerControls"/>
    </lcf76f155ced4ddcb4097134ff3c332f>
    <TaxCatchAll xmlns="e1727ba5-5db9-40c7-8a9b-863bc73e946e" xsi:nil="true"/>
    <SharedWithUsers xmlns="e1727ba5-5db9-40c7-8a9b-863bc73e946e">
      <UserInfo>
        <DisplayName>Cairns, Brian (GISS-6110)</DisplayName>
        <AccountId>21</AccountId>
        <AccountType/>
      </UserInfo>
      <UserInfo>
        <DisplayName>Cetinic, Ivona (GSFC-616.0)[UNIVERSITIES SPACE RESEARCH ASSOCIATION]</DisplayName>
        <AccountId>13</AccountId>
        <AccountType/>
      </UserInfo>
      <UserInfo>
        <DisplayName>Gao, Meng (GSFC-616.0)[SCIENCE SYSTEMS AND APPLICATIONS INC]</DisplayName>
        <AccountId>20</AccountId>
        <AccountType/>
      </UserInfo>
      <UserInfo>
        <DisplayName>Ibrahim, Amir (GSFC-6160)</DisplayName>
        <AccountId>23</AccountId>
        <AccountType/>
      </UserInfo>
      <UserInfo>
        <DisplayName>Knobelspiesse, Kirk D. (GSFC-6160)</DisplayName>
        <AccountId>16</AccountId>
        <AccountType/>
      </UserInfo>
      <UserInfo>
        <DisplayName>Mannino, Antonio (GSFC-6160)</DisplayName>
        <AccountId>18</AccountId>
        <AccountType/>
      </UserInfo>
      <UserInfo>
        <DisplayName>Sayer, Andrew (GSFC-616.0)[UNIVERSITIES SPACE RESEARCH ASSOCIATION]</DisplayName>
        <AccountId>15</AccountId>
        <AccountType/>
      </UserInfo>
      <UserInfo>
        <DisplayName>Werdell, Jeremy (GSFC-6160)</DisplayName>
        <AccountId>6</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F2DCB008482C4CBBBB76727C40E730" ma:contentTypeVersion="10" ma:contentTypeDescription="Create a new document." ma:contentTypeScope="" ma:versionID="aaf9aef626933ec69734b2ad0b53c811">
  <xsd:schema xmlns:xsd="http://www.w3.org/2001/XMLSchema" xmlns:xs="http://www.w3.org/2001/XMLSchema" xmlns:p="http://schemas.microsoft.com/office/2006/metadata/properties" xmlns:ns2="dd750d16-eacc-4d77-a5af-00970c9c3e70" xmlns:ns3="e1727ba5-5db9-40c7-8a9b-863bc73e946e" targetNamespace="http://schemas.microsoft.com/office/2006/metadata/properties" ma:root="true" ma:fieldsID="ccf910b52a3afdbcc44d31fadb59f8e8" ns2:_="" ns3:_="">
    <xsd:import namespace="dd750d16-eacc-4d77-a5af-00970c9c3e70"/>
    <xsd:import namespace="e1727ba5-5db9-40c7-8a9b-863bc73e94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750d16-eacc-4d77-a5af-00970c9c3e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fb68aea-d2ee-4a6c-85e6-e4b5686e96e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727ba5-5db9-40c7-8a9b-863bc73e946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f3079cc-9284-45eb-b105-f7f75de76bba}" ma:internalName="TaxCatchAll" ma:showField="CatchAllData" ma:web="e1727ba5-5db9-40c7-8a9b-863bc73e94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5CB693-A47F-4A76-AD05-4D740D032145}">
  <ds:schemaRefs>
    <ds:schemaRef ds:uri="http://purl.org/dc/terms/"/>
    <ds:schemaRef ds:uri="http://purl.org/dc/elements/1.1/"/>
    <ds:schemaRef ds:uri="http://schemas.microsoft.com/office/infopath/2007/PartnerControls"/>
    <ds:schemaRef ds:uri="dd750d16-eacc-4d77-a5af-00970c9c3e70"/>
    <ds:schemaRef ds:uri="http://www.w3.org/XML/1998/namespace"/>
    <ds:schemaRef ds:uri="http://schemas.microsoft.com/office/2006/documentManagement/types"/>
    <ds:schemaRef ds:uri="http://purl.org/dc/dcmitype/"/>
    <ds:schemaRef ds:uri="http://schemas.openxmlformats.org/package/2006/metadata/core-properties"/>
    <ds:schemaRef ds:uri="e1727ba5-5db9-40c7-8a9b-863bc73e946e"/>
    <ds:schemaRef ds:uri="http://schemas.microsoft.com/office/2006/metadata/properties"/>
  </ds:schemaRefs>
</ds:datastoreItem>
</file>

<file path=customXml/itemProps2.xml><?xml version="1.0" encoding="utf-8"?>
<ds:datastoreItem xmlns:ds="http://schemas.openxmlformats.org/officeDocument/2006/customXml" ds:itemID="{30E997BA-005E-4802-A44B-D8756D0161C4}">
  <ds:schemaRefs>
    <ds:schemaRef ds:uri="http://schemas.microsoft.com/sharepoint/v3/contenttype/forms"/>
  </ds:schemaRefs>
</ds:datastoreItem>
</file>

<file path=customXml/itemProps3.xml><?xml version="1.0" encoding="utf-8"?>
<ds:datastoreItem xmlns:ds="http://schemas.openxmlformats.org/officeDocument/2006/customXml" ds:itemID="{F5609B47-A4BD-44AE-81F3-172CE67514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750d16-eacc-4d77-a5af-00970c9c3e70"/>
    <ds:schemaRef ds:uri="e1727ba5-5db9-40c7-8a9b-863bc73e94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005d458-45be-48ae-8140-d43da96dd17b}" enabled="0" method="" siteId="{7005d458-45be-48ae-8140-d43da96dd17b}"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README</vt:lpstr>
      <vt:lpstr>Importance weights</vt:lpstr>
      <vt:lpstr>Full VTM Desired</vt:lpstr>
      <vt:lpstr>Full VTM  PACEPAX</vt:lpstr>
      <vt:lpstr>PACE-PAX assessment</vt:lpstr>
      <vt:lpstr>ACEPOL assessment</vt:lpstr>
      <vt:lpstr>Planning score tables</vt:lpstr>
      <vt:lpstr>'Full VTM  PACEPAX'!Print_Area</vt:lpstr>
      <vt:lpstr>'Full VTM Desired'!Print_Area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Kirk Knobelspiesse</dc:creator>
  <cp:keywords/>
  <dc:description/>
  <cp:lastModifiedBy>Knobelspiesse, Kirk D. (GSFC-6160)</cp:lastModifiedBy>
  <cp:revision/>
  <cp:lastPrinted>2021-07-27T18:34:48Z</cp:lastPrinted>
  <dcterms:created xsi:type="dcterms:W3CDTF">2021-02-16T16:00:16Z</dcterms:created>
  <dcterms:modified xsi:type="dcterms:W3CDTF">2022-11-10T21:14:57Z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0x010100D2F2DCB008482C4CBBBB76727C40E730</vt:lpwstr>
  </property>
  <property fmtid="{D5CDD505-2E9C-101B-9397-08002B2CF9AE}" pid="3" name="xd_ProgID">
    <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xd_Signature">
    <vt:bool>false</vt:bool>
  </property>
  <property fmtid="{D5CDD505-2E9C-101B-9397-08002B2CF9AE}" pid="10" name="Order">
    <vt:r8>62700</vt:r8>
  </property>
  <property fmtid="{D5CDD505-2E9C-101B-9397-08002B2CF9AE}" pid="11" name="SharedWithUsers">
    <vt:lpwstr>21;#Cairns, Brian (GISS-6110);#13;#Cetinic, Ivona (GSFC-616.0)[UNIVERSITIES SPACE RESEARCH ASSOCIATION];#20;#Gao, Meng (GSFC-616.0)[SCIENCE SYSTEMS AND APPLICATIONS INC];#23;#Ibrahim, Amir (GSFC-6160);#16;#Knobelspiesse, Kirk D. (GSFC-6160);#18;#Mannino, Antonio (GSFC-6160);#15;#Sayer, Andrew (GSFC-616.0)[UNIVERSITIES SPACE RESEARCH ASSOCIATION];#6;#Werdell, Jeremy (GSFC-6160)</vt:lpwstr>
  </property>
  <property fmtid="{D5CDD505-2E9C-101B-9397-08002B2CF9AE}" pid="12" name="TriggerFlowInfo">
    <vt:lpwstr/>
  </property>
  <property fmtid="{D5CDD505-2E9C-101B-9397-08002B2CF9AE}" pid="13" name="MediaServiceImageTags">
    <vt:lpwstr/>
  </property>
</Properties>
</file>